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80070\share\02_土地利用G\10 地価調査・地価公示\01 地価調査\2024(R6)\26 HP構築\"/>
    </mc:Choice>
  </mc:AlternateContent>
  <bookViews>
    <workbookView xWindow="11990" yWindow="-10" windowWidth="2330" windowHeight="3140"/>
  </bookViews>
  <sheets>
    <sheet name="平均価格・変動率 " sheetId="3" r:id="rId1"/>
  </sheets>
  <definedNames>
    <definedName name="_xlnm._FilterDatabase" localSheetId="0" hidden="1">'平均価格・変動率 '!$C$1:$I$457</definedName>
    <definedName name="_xlnm.Print_Area" localSheetId="0">'平均価格・変動率 '!$A$1:$N$79</definedName>
    <definedName name="_xlnm.Print_Titles" localSheetId="0">'平均価格・変動率 '!$3:$9</definedName>
  </definedNames>
  <calcPr calcId="162913"/>
</workbook>
</file>

<file path=xl/calcChain.xml><?xml version="1.0" encoding="utf-8"?>
<calcChain xmlns="http://schemas.openxmlformats.org/spreadsheetml/2006/main">
  <c r="P69" i="3" l="1"/>
  <c r="O69" i="3"/>
  <c r="P68" i="3"/>
  <c r="S68" i="3" s="1"/>
  <c r="O68" i="3"/>
  <c r="R68" i="3" s="1"/>
  <c r="Q63" i="3"/>
  <c r="W62" i="3" s="1"/>
  <c r="P63" i="3"/>
  <c r="O63" i="3"/>
  <c r="U62" i="3" s="1"/>
  <c r="Q62" i="3"/>
  <c r="P62" i="3"/>
  <c r="S62" i="3" s="1"/>
  <c r="O62" i="3"/>
  <c r="Q47" i="3"/>
  <c r="P47" i="3"/>
  <c r="O47" i="3"/>
  <c r="Q46" i="3"/>
  <c r="T46" i="3" s="1"/>
  <c r="P46" i="3"/>
  <c r="S46" i="3" s="1"/>
  <c r="O46" i="3"/>
  <c r="U46" i="3" s="1"/>
  <c r="Q35" i="3"/>
  <c r="P35" i="3"/>
  <c r="O35" i="3"/>
  <c r="U34" i="3" s="1"/>
  <c r="Q34" i="3"/>
  <c r="T34" i="3" s="1"/>
  <c r="P34" i="3"/>
  <c r="S34" i="3" s="1"/>
  <c r="O34" i="3"/>
  <c r="Q13" i="3"/>
  <c r="P13" i="3"/>
  <c r="Q12" i="3"/>
  <c r="T12" i="3"/>
  <c r="P12" i="3"/>
  <c r="S12" i="3" s="1"/>
  <c r="O13" i="3"/>
  <c r="U12" i="3" s="1"/>
  <c r="O12" i="3"/>
  <c r="R12" i="3" s="1"/>
  <c r="V46" i="3"/>
  <c r="V34" i="3"/>
  <c r="T62" i="3"/>
  <c r="R34" i="3"/>
  <c r="R46" i="3"/>
  <c r="R62" i="3"/>
  <c r="V68" i="3"/>
  <c r="W12" i="3"/>
  <c r="U68" i="3" l="1"/>
  <c r="W34" i="3"/>
  <c r="V12" i="3"/>
  <c r="W46" i="3"/>
  <c r="V62" i="3"/>
</calcChain>
</file>

<file path=xl/sharedStrings.xml><?xml version="1.0" encoding="utf-8"?>
<sst xmlns="http://schemas.openxmlformats.org/spreadsheetml/2006/main" count="69" uniqueCount="53">
  <si>
    <t>川越町</t>
  </si>
  <si>
    <t>津市</t>
  </si>
  <si>
    <t>松阪市</t>
  </si>
  <si>
    <t>多気町</t>
  </si>
  <si>
    <t>明和町</t>
  </si>
  <si>
    <t>大台町</t>
  </si>
  <si>
    <t>伊勢市</t>
  </si>
  <si>
    <t>鳥羽市</t>
  </si>
  <si>
    <t>名張市</t>
  </si>
  <si>
    <t>尾鷲市</t>
  </si>
  <si>
    <t>熊野市</t>
  </si>
  <si>
    <t>御浜町</t>
  </si>
  <si>
    <t>紀宝町</t>
  </si>
  <si>
    <t>住　宅　地</t>
    <phoneticPr fontId="2"/>
  </si>
  <si>
    <t>商　業　地</t>
    <rPh sb="0" eb="1">
      <t>ショウ</t>
    </rPh>
    <rPh sb="2" eb="3">
      <t>ギョウ</t>
    </rPh>
    <phoneticPr fontId="2"/>
  </si>
  <si>
    <t>工　業　地</t>
    <rPh sb="0" eb="1">
      <t>コウ</t>
    </rPh>
    <rPh sb="2" eb="3">
      <t>ギョウ</t>
    </rPh>
    <phoneticPr fontId="2"/>
  </si>
  <si>
    <t>地点数</t>
    <rPh sb="0" eb="2">
      <t>チテン</t>
    </rPh>
    <rPh sb="2" eb="3">
      <t>スウ</t>
    </rPh>
    <phoneticPr fontId="2"/>
  </si>
  <si>
    <t>平均
価格</t>
    <rPh sb="0" eb="2">
      <t>ヘイキン</t>
    </rPh>
    <rPh sb="3" eb="5">
      <t>カカク</t>
    </rPh>
    <phoneticPr fontId="2"/>
  </si>
  <si>
    <t>変動率</t>
    <rPh sb="0" eb="3">
      <t>ヘンドウリツ</t>
    </rPh>
    <phoneticPr fontId="2"/>
  </si>
  <si>
    <t>総数</t>
    <rPh sb="0" eb="2">
      <t>ソウスウ</t>
    </rPh>
    <phoneticPr fontId="2"/>
  </si>
  <si>
    <t>継続</t>
    <rPh sb="0" eb="2">
      <t>ケイゾク</t>
    </rPh>
    <phoneticPr fontId="2"/>
  </si>
  <si>
    <t>北勢</t>
    <rPh sb="0" eb="2">
      <t>ホクセイ</t>
    </rPh>
    <phoneticPr fontId="2"/>
  </si>
  <si>
    <t>いなべ市</t>
    <rPh sb="3" eb="4">
      <t>シ</t>
    </rPh>
    <phoneticPr fontId="2"/>
  </si>
  <si>
    <t>中南勢</t>
    <rPh sb="0" eb="1">
      <t>ナカ</t>
    </rPh>
    <rPh sb="1" eb="3">
      <t>ナンセイ</t>
    </rPh>
    <phoneticPr fontId="2"/>
  </si>
  <si>
    <t>伊勢志摩</t>
    <rPh sb="0" eb="2">
      <t>イセ</t>
    </rPh>
    <rPh sb="2" eb="4">
      <t>シマ</t>
    </rPh>
    <phoneticPr fontId="2"/>
  </si>
  <si>
    <t>志摩市</t>
    <rPh sb="0" eb="2">
      <t>シマ</t>
    </rPh>
    <phoneticPr fontId="2"/>
  </si>
  <si>
    <t>玉城町</t>
    <rPh sb="0" eb="2">
      <t>タマキ</t>
    </rPh>
    <phoneticPr fontId="2"/>
  </si>
  <si>
    <t>大紀町</t>
    <rPh sb="1" eb="2">
      <t>オサム</t>
    </rPh>
    <rPh sb="2" eb="3">
      <t>マチ</t>
    </rPh>
    <phoneticPr fontId="2"/>
  </si>
  <si>
    <t>南伊勢町</t>
    <rPh sb="1" eb="3">
      <t>イセ</t>
    </rPh>
    <phoneticPr fontId="2"/>
  </si>
  <si>
    <t>伊賀</t>
    <rPh sb="0" eb="2">
      <t>イガ</t>
    </rPh>
    <phoneticPr fontId="2"/>
  </si>
  <si>
    <t>伊賀市</t>
    <rPh sb="0" eb="2">
      <t>イガ</t>
    </rPh>
    <phoneticPr fontId="2"/>
  </si>
  <si>
    <t>東紀州</t>
    <rPh sb="0" eb="1">
      <t>ヒガシ</t>
    </rPh>
    <rPh sb="1" eb="3">
      <t>キシュウ</t>
    </rPh>
    <phoneticPr fontId="2"/>
  </si>
  <si>
    <t>紀北町</t>
    <rPh sb="1" eb="2">
      <t>キタ</t>
    </rPh>
    <phoneticPr fontId="2"/>
  </si>
  <si>
    <t>三重県</t>
    <phoneticPr fontId="2"/>
  </si>
  <si>
    <t>※下段括弧書きは、前年のデータ。</t>
    <rPh sb="1" eb="3">
      <t>カダン</t>
    </rPh>
    <rPh sb="3" eb="5">
      <t>カッコ</t>
    </rPh>
    <rPh sb="5" eb="6">
      <t>ガ</t>
    </rPh>
    <rPh sb="9" eb="11">
      <t>ゼンネン</t>
    </rPh>
    <phoneticPr fontId="2"/>
  </si>
  <si>
    <t>住宅地</t>
    <rPh sb="0" eb="3">
      <t>ジュウタクチ</t>
    </rPh>
    <phoneticPr fontId="2"/>
  </si>
  <si>
    <t>商業地</t>
    <rPh sb="0" eb="3">
      <t>ショウギョウチ</t>
    </rPh>
    <phoneticPr fontId="2"/>
  </si>
  <si>
    <t>工業地</t>
    <rPh sb="0" eb="3">
      <t>コウギョウチ</t>
    </rPh>
    <phoneticPr fontId="2"/>
  </si>
  <si>
    <t>当年価格和</t>
    <phoneticPr fontId="2"/>
  </si>
  <si>
    <t>当年変動率</t>
    <rPh sb="2" eb="5">
      <t>ヘンドウリツ</t>
    </rPh>
    <phoneticPr fontId="2"/>
  </si>
  <si>
    <t>当年平均価格</t>
    <rPh sb="2" eb="4">
      <t>ヘイキン</t>
    </rPh>
    <rPh sb="4" eb="6">
      <t>カカク</t>
    </rPh>
    <phoneticPr fontId="2"/>
  </si>
  <si>
    <t>　　　　　　　　　　　　　　　　　　　　　　　　　　　　　　　　　　単位：　「平均価格」　円／㎡、　「変動率」　％、　※▲はマイナス</t>
    <phoneticPr fontId="2"/>
  </si>
  <si>
    <t>令 和 ６ 年 地 価 調 査　　地 域 別 ・ 市 町 別 ・ 用 途 別 平 均 価 格 及 び 変 動 率</t>
    <rPh sb="0" eb="1">
      <t>レイ</t>
    </rPh>
    <rPh sb="2" eb="3">
      <t>ワ</t>
    </rPh>
    <rPh sb="6" eb="7">
      <t>ネン</t>
    </rPh>
    <rPh sb="8" eb="9">
      <t>チ</t>
    </rPh>
    <rPh sb="10" eb="11">
      <t>アタイ</t>
    </rPh>
    <rPh sb="12" eb="13">
      <t>チョウ</t>
    </rPh>
    <rPh sb="14" eb="15">
      <t>サ</t>
    </rPh>
    <rPh sb="17" eb="18">
      <t>チ</t>
    </rPh>
    <rPh sb="19" eb="20">
      <t>イキ</t>
    </rPh>
    <rPh sb="21" eb="22">
      <t>ベツ</t>
    </rPh>
    <rPh sb="33" eb="34">
      <t>ヨウ</t>
    </rPh>
    <rPh sb="35" eb="36">
      <t>ト</t>
    </rPh>
    <rPh sb="37" eb="38">
      <t>ベツ</t>
    </rPh>
    <rPh sb="39" eb="40">
      <t>ヒラ</t>
    </rPh>
    <rPh sb="41" eb="42">
      <t>タモツ</t>
    </rPh>
    <rPh sb="43" eb="44">
      <t>アタイ</t>
    </rPh>
    <rPh sb="45" eb="46">
      <t>カク</t>
    </rPh>
    <rPh sb="47" eb="48">
      <t>オヨ</t>
    </rPh>
    <rPh sb="51" eb="52">
      <t>ヘン</t>
    </rPh>
    <rPh sb="53" eb="54">
      <t>ドウ</t>
    </rPh>
    <rPh sb="55" eb="56">
      <t>リツ</t>
    </rPh>
    <phoneticPr fontId="2"/>
  </si>
  <si>
    <t>　住宅地の地域別平均価格をみると、北勢地域が36,700円／㎡と最も高く、地域別平均変動率をみると、北勢地域が上昇、中南勢地域が横ばい、それ以外の地域では下落率が縮小となった。
　また、商業地の地域別平均価格をみると、北勢地域が83,100円／㎡と最も高く、地域別平均変動率をみると、北勢地域と中南勢地域が上昇、伊勢志摩地域と東紀州地域では下落率の縮小、伊賀地域は前年同様の下落率となった。</t>
    <rPh sb="5" eb="7">
      <t>チイキ</t>
    </rPh>
    <rPh sb="7" eb="8">
      <t>ベツ</t>
    </rPh>
    <rPh sb="37" eb="39">
      <t>チイキ</t>
    </rPh>
    <rPh sb="39" eb="40">
      <t>ベツ</t>
    </rPh>
    <rPh sb="55" eb="57">
      <t>ジョウショウ</t>
    </rPh>
    <rPh sb="58" eb="59">
      <t>チュウ</t>
    </rPh>
    <rPh sb="59" eb="61">
      <t>ナンセイ</t>
    </rPh>
    <rPh sb="61" eb="63">
      <t>チイキ</t>
    </rPh>
    <rPh sb="64" eb="65">
      <t>ヨコ</t>
    </rPh>
    <rPh sb="70" eb="72">
      <t>イガイ</t>
    </rPh>
    <rPh sb="77" eb="80">
      <t>ゲラクリツ</t>
    </rPh>
    <rPh sb="97" eb="100">
      <t>チイキベツ</t>
    </rPh>
    <rPh sb="142" eb="144">
      <t>ホクセイ</t>
    </rPh>
    <rPh sb="144" eb="146">
      <t>チイキ</t>
    </rPh>
    <rPh sb="147" eb="148">
      <t>チュウ</t>
    </rPh>
    <rPh sb="148" eb="150">
      <t>ナンセイ</t>
    </rPh>
    <rPh sb="150" eb="152">
      <t>チイキ</t>
    </rPh>
    <rPh sb="153" eb="155">
      <t>ジョウショウ</t>
    </rPh>
    <rPh sb="156" eb="162">
      <t>イセシマチイキ</t>
    </rPh>
    <rPh sb="163" eb="164">
      <t>ヒガシ</t>
    </rPh>
    <rPh sb="164" eb="166">
      <t>キシュウ</t>
    </rPh>
    <rPh sb="166" eb="168">
      <t>チイキ</t>
    </rPh>
    <rPh sb="177" eb="179">
      <t>イガ</t>
    </rPh>
    <rPh sb="179" eb="181">
      <t>チイキ</t>
    </rPh>
    <rPh sb="182" eb="184">
      <t>ゼンネン</t>
    </rPh>
    <rPh sb="184" eb="186">
      <t>ドウヨウ</t>
    </rPh>
    <rPh sb="187" eb="190">
      <t>ゲラクリツ</t>
    </rPh>
    <phoneticPr fontId="2"/>
  </si>
  <si>
    <t>木曽岬町</t>
    <phoneticPr fontId="2"/>
  </si>
  <si>
    <t>東員町</t>
    <phoneticPr fontId="2"/>
  </si>
  <si>
    <t>菰野町</t>
    <phoneticPr fontId="2"/>
  </si>
  <si>
    <t>朝日町</t>
    <phoneticPr fontId="2"/>
  </si>
  <si>
    <t>桑名市</t>
    <phoneticPr fontId="2"/>
  </si>
  <si>
    <t>鈴鹿市</t>
    <phoneticPr fontId="2"/>
  </si>
  <si>
    <t>亀山市</t>
    <phoneticPr fontId="2"/>
  </si>
  <si>
    <t>度会町</t>
    <phoneticPr fontId="2"/>
  </si>
  <si>
    <t>四日市市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</si>
</sst>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 "/>
    <numFmt numFmtId="177" formatCode="0_ "/>
    <numFmt numFmtId="178" formatCode="\(#,###\)"/>
    <numFmt numFmtId="179" formatCode="#,##0\ ;&quot;△ &quot;#,##0\ "/>
    <numFmt numFmtId="180" formatCode="0.0%"/>
    <numFmt numFmtId="181" formatCode="0.0;&quot;▲ &quot;0.0"/>
    <numFmt numFmtId="182" formatCode="\(#,##0.0\);&quot;(▲ &quot;#,##0.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5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9" fontId="5" fillId="0" borderId="3" xfId="0" applyNumberFormat="1" applyFont="1" applyFill="1" applyBorder="1" applyAlignment="1">
      <alignment horizontal="right" vertical="center" shrinkToFit="1"/>
    </xf>
    <xf numFmtId="178" fontId="5" fillId="0" borderId="1" xfId="0" applyNumberFormat="1" applyFont="1" applyFill="1" applyBorder="1" applyAlignment="1">
      <alignment horizontal="right" vertical="center" shrinkToFit="1"/>
    </xf>
    <xf numFmtId="178" fontId="5" fillId="0" borderId="4" xfId="0" applyNumberFormat="1" applyFont="1" applyFill="1" applyBorder="1" applyAlignment="1">
      <alignment horizontal="right" vertical="center" shrinkToFit="1"/>
    </xf>
    <xf numFmtId="0" fontId="6" fillId="0" borderId="0" xfId="0" applyFont="1" applyAlignment="1">
      <alignment vertical="center"/>
    </xf>
    <xf numFmtId="176" fontId="9" fillId="0" borderId="0" xfId="0" applyNumberFormat="1" applyFont="1" applyAlignment="1">
      <alignment vertical="center"/>
    </xf>
    <xf numFmtId="176" fontId="9" fillId="0" borderId="0" xfId="0" applyNumberFormat="1" applyFont="1" applyBorder="1" applyAlignment="1">
      <alignment vertical="center"/>
    </xf>
    <xf numFmtId="176" fontId="9" fillId="0" borderId="5" xfId="0" applyNumberFormat="1" applyFont="1" applyBorder="1" applyAlignment="1">
      <alignment vertical="center"/>
    </xf>
    <xf numFmtId="180" fontId="5" fillId="0" borderId="0" xfId="0" applyNumberFormat="1" applyFont="1" applyAlignment="1">
      <alignment vertical="center"/>
    </xf>
    <xf numFmtId="180" fontId="5" fillId="0" borderId="5" xfId="0" applyNumberFormat="1" applyFont="1" applyBorder="1" applyAlignment="1">
      <alignment vertical="center"/>
    </xf>
    <xf numFmtId="180" fontId="5" fillId="0" borderId="0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2" xfId="0" applyFont="1" applyBorder="1" applyAlignment="1">
      <alignment vertical="center"/>
    </xf>
    <xf numFmtId="176" fontId="0" fillId="0" borderId="0" xfId="0" applyNumberFormat="1" applyFont="1" applyAlignment="1">
      <alignment vertical="center"/>
    </xf>
    <xf numFmtId="176" fontId="0" fillId="0" borderId="0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0" fontId="0" fillId="0" borderId="6" xfId="0" applyFont="1" applyBorder="1" applyAlignment="1">
      <alignment vertical="center"/>
    </xf>
    <xf numFmtId="176" fontId="0" fillId="0" borderId="5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38" fontId="0" fillId="0" borderId="0" xfId="1" applyFont="1" applyAlignment="1">
      <alignment vertical="center"/>
    </xf>
    <xf numFmtId="177" fontId="0" fillId="0" borderId="0" xfId="0" applyNumberFormat="1" applyFont="1" applyAlignment="1">
      <alignment vertical="center"/>
    </xf>
    <xf numFmtId="178" fontId="10" fillId="0" borderId="1" xfId="0" applyNumberFormat="1" applyFont="1" applyFill="1" applyBorder="1" applyAlignment="1">
      <alignment horizontal="right" vertical="center" shrinkToFit="1"/>
    </xf>
    <xf numFmtId="179" fontId="10" fillId="0" borderId="4" xfId="0" applyNumberFormat="1" applyFont="1" applyFill="1" applyBorder="1" applyAlignment="1">
      <alignment horizontal="right" vertical="center" shrinkToFit="1"/>
    </xf>
    <xf numFmtId="179" fontId="5" fillId="0" borderId="4" xfId="0" applyNumberFormat="1" applyFont="1" applyFill="1" applyBorder="1" applyAlignment="1">
      <alignment horizontal="right" vertical="center" shrinkToFit="1"/>
    </xf>
    <xf numFmtId="181" fontId="5" fillId="0" borderId="7" xfId="0" applyNumberFormat="1" applyFont="1" applyFill="1" applyBorder="1" applyAlignment="1">
      <alignment horizontal="right" vertical="center" shrinkToFit="1"/>
    </xf>
    <xf numFmtId="181" fontId="5" fillId="0" borderId="8" xfId="0" applyNumberFormat="1" applyFont="1" applyFill="1" applyBorder="1" applyAlignment="1">
      <alignment horizontal="right" vertical="center" shrinkToFit="1"/>
    </xf>
    <xf numFmtId="181" fontId="10" fillId="0" borderId="8" xfId="0" applyNumberFormat="1" applyFont="1" applyFill="1" applyBorder="1" applyAlignment="1">
      <alignment horizontal="right" vertical="center" shrinkToFit="1"/>
    </xf>
    <xf numFmtId="182" fontId="5" fillId="0" borderId="1" xfId="0" applyNumberFormat="1" applyFont="1" applyFill="1" applyBorder="1" applyAlignment="1">
      <alignment horizontal="right" vertical="center" shrinkToFit="1"/>
    </xf>
    <xf numFmtId="182" fontId="10" fillId="0" borderId="1" xfId="0" applyNumberFormat="1" applyFont="1" applyFill="1" applyBorder="1" applyAlignment="1">
      <alignment horizontal="right" vertical="center" shrinkToFit="1"/>
    </xf>
    <xf numFmtId="182" fontId="5" fillId="0" borderId="4" xfId="0" applyNumberFormat="1" applyFont="1" applyFill="1" applyBorder="1" applyAlignment="1">
      <alignment horizontal="right" vertical="center" shrinkToFit="1"/>
    </xf>
    <xf numFmtId="0" fontId="5" fillId="0" borderId="0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8" fontId="5" fillId="0" borderId="12" xfId="0" applyNumberFormat="1" applyFont="1" applyFill="1" applyBorder="1" applyAlignment="1">
      <alignment horizontal="right" vertical="center" shrinkToFit="1"/>
    </xf>
    <xf numFmtId="182" fontId="5" fillId="0" borderId="12" xfId="0" applyNumberFormat="1" applyFont="1" applyFill="1" applyBorder="1" applyAlignment="1">
      <alignment horizontal="right" vertical="center" shrinkToFit="1"/>
    </xf>
    <xf numFmtId="179" fontId="5" fillId="0" borderId="12" xfId="0" applyNumberFormat="1" applyFont="1" applyFill="1" applyBorder="1" applyAlignment="1">
      <alignment horizontal="right" vertical="center" shrinkToFit="1"/>
    </xf>
    <xf numFmtId="0" fontId="5" fillId="0" borderId="0" xfId="0" applyFont="1" applyBorder="1" applyAlignment="1">
      <alignment vertical="center" wrapText="1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2"/>
  <sheetViews>
    <sheetView tabSelected="1" view="pageBreakPreview" zoomScale="80" zoomScaleNormal="80" zoomScaleSheetLayoutView="80" workbookViewId="0">
      <selection activeCell="A3" sqref="A3:M3"/>
    </sheetView>
  </sheetViews>
  <sheetFormatPr defaultColWidth="9" defaultRowHeight="13" x14ac:dyDescent="0.2"/>
  <cols>
    <col min="1" max="1" width="16.6328125" style="13" customWidth="1"/>
    <col min="2" max="13" width="13.6328125" style="13" customWidth="1"/>
    <col min="14" max="14" width="9" style="13"/>
    <col min="15" max="15" width="16.08984375" style="13" hidden="1" customWidth="1"/>
    <col min="16" max="16" width="15.453125" style="13" hidden="1" customWidth="1"/>
    <col min="17" max="17" width="14.453125" style="13" hidden="1" customWidth="1"/>
    <col min="18" max="18" width="8.6328125" style="13" hidden="1" customWidth="1"/>
    <col min="19" max="19" width="8.1796875" style="13" hidden="1" customWidth="1"/>
    <col min="20" max="20" width="8" style="13" hidden="1" customWidth="1"/>
    <col min="21" max="23" width="8.36328125" style="13" hidden="1" customWidth="1"/>
    <col min="24" max="27" width="0" style="13" hidden="1" customWidth="1"/>
    <col min="28" max="16384" width="9" style="13"/>
  </cols>
  <sheetData>
    <row r="1" spans="1:23" ht="80" customHeight="1" x14ac:dyDescent="0.2">
      <c r="A1" s="38" t="s">
        <v>43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23" ht="23" customHeight="1" x14ac:dyDescent="0.2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23" ht="23.5" x14ac:dyDescent="0.2">
      <c r="A3" s="45" t="s">
        <v>42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23" ht="23.5" x14ac:dyDescent="0.2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spans="1:23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23" ht="15" customHeight="1" x14ac:dyDescent="0.2">
      <c r="A6" s="6" t="s">
        <v>34</v>
      </c>
      <c r="F6" s="59" t="s">
        <v>41</v>
      </c>
      <c r="G6" s="59"/>
      <c r="H6" s="59"/>
      <c r="I6" s="59"/>
      <c r="J6" s="59"/>
      <c r="K6" s="59"/>
      <c r="L6" s="59"/>
      <c r="M6" s="59"/>
    </row>
    <row r="7" spans="1:23" ht="20.149999999999999" customHeight="1" x14ac:dyDescent="0.2">
      <c r="A7" s="46"/>
      <c r="B7" s="49" t="s">
        <v>13</v>
      </c>
      <c r="C7" s="50"/>
      <c r="D7" s="50"/>
      <c r="E7" s="51"/>
      <c r="F7" s="49" t="s">
        <v>14</v>
      </c>
      <c r="G7" s="50"/>
      <c r="H7" s="50"/>
      <c r="I7" s="51"/>
      <c r="J7" s="49" t="s">
        <v>15</v>
      </c>
      <c r="K7" s="50"/>
      <c r="L7" s="50"/>
      <c r="M7" s="51"/>
    </row>
    <row r="8" spans="1:23" ht="20.149999999999999" customHeight="1" x14ac:dyDescent="0.2">
      <c r="A8" s="47"/>
      <c r="B8" s="52" t="s">
        <v>16</v>
      </c>
      <c r="C8" s="53"/>
      <c r="D8" s="54" t="s">
        <v>17</v>
      </c>
      <c r="E8" s="56" t="s">
        <v>18</v>
      </c>
      <c r="F8" s="52" t="s">
        <v>16</v>
      </c>
      <c r="G8" s="53"/>
      <c r="H8" s="54" t="s">
        <v>17</v>
      </c>
      <c r="I8" s="56" t="s">
        <v>18</v>
      </c>
      <c r="J8" s="52" t="s">
        <v>16</v>
      </c>
      <c r="K8" s="53"/>
      <c r="L8" s="54" t="s">
        <v>17</v>
      </c>
      <c r="M8" s="56" t="s">
        <v>18</v>
      </c>
      <c r="O8" s="39" t="s">
        <v>38</v>
      </c>
      <c r="P8" s="40"/>
      <c r="Q8" s="41"/>
      <c r="R8" s="39" t="s">
        <v>40</v>
      </c>
      <c r="S8" s="40"/>
      <c r="T8" s="41"/>
      <c r="U8" s="39" t="s">
        <v>39</v>
      </c>
      <c r="V8" s="40"/>
      <c r="W8" s="41"/>
    </row>
    <row r="9" spans="1:23" ht="20.149999999999999" customHeight="1" x14ac:dyDescent="0.2">
      <c r="A9" s="48"/>
      <c r="B9" s="34" t="s">
        <v>19</v>
      </c>
      <c r="C9" s="1" t="s">
        <v>20</v>
      </c>
      <c r="D9" s="55"/>
      <c r="E9" s="57"/>
      <c r="F9" s="34" t="s">
        <v>19</v>
      </c>
      <c r="G9" s="1" t="s">
        <v>20</v>
      </c>
      <c r="H9" s="55"/>
      <c r="I9" s="57"/>
      <c r="J9" s="34" t="s">
        <v>19</v>
      </c>
      <c r="K9" s="1" t="s">
        <v>20</v>
      </c>
      <c r="L9" s="55"/>
      <c r="M9" s="57"/>
      <c r="O9" s="14" t="s">
        <v>35</v>
      </c>
      <c r="P9" s="14" t="s">
        <v>36</v>
      </c>
      <c r="Q9" s="14" t="s">
        <v>37</v>
      </c>
      <c r="R9" s="14" t="s">
        <v>35</v>
      </c>
      <c r="S9" s="14" t="s">
        <v>36</v>
      </c>
      <c r="T9" s="14" t="s">
        <v>37</v>
      </c>
      <c r="U9" s="14" t="s">
        <v>35</v>
      </c>
      <c r="V9" s="14" t="s">
        <v>36</v>
      </c>
      <c r="W9" s="14" t="s">
        <v>37</v>
      </c>
    </row>
    <row r="10" spans="1:23" ht="15.9" customHeight="1" x14ac:dyDescent="0.2">
      <c r="A10" s="44" t="s">
        <v>33</v>
      </c>
      <c r="B10" s="3">
        <v>212</v>
      </c>
      <c r="C10" s="3">
        <v>212</v>
      </c>
      <c r="D10" s="3">
        <v>28200</v>
      </c>
      <c r="E10" s="26">
        <v>-0.3</v>
      </c>
      <c r="F10" s="3">
        <v>85</v>
      </c>
      <c r="G10" s="3">
        <v>83</v>
      </c>
      <c r="H10" s="3">
        <v>63400</v>
      </c>
      <c r="I10" s="26">
        <v>0.4</v>
      </c>
      <c r="J10" s="3">
        <v>15</v>
      </c>
      <c r="K10" s="3">
        <v>15</v>
      </c>
      <c r="L10" s="3">
        <v>20200</v>
      </c>
      <c r="M10" s="26">
        <v>1.9</v>
      </c>
      <c r="O10" s="15"/>
      <c r="P10" s="15"/>
      <c r="Q10" s="15"/>
    </row>
    <row r="11" spans="1:23" ht="15.9" customHeight="1" x14ac:dyDescent="0.2">
      <c r="A11" s="58"/>
      <c r="B11" s="4">
        <v>212</v>
      </c>
      <c r="C11" s="4">
        <v>212</v>
      </c>
      <c r="D11" s="4">
        <v>28100</v>
      </c>
      <c r="E11" s="29">
        <v>-0.5</v>
      </c>
      <c r="F11" s="4">
        <v>85</v>
      </c>
      <c r="G11" s="4">
        <v>83</v>
      </c>
      <c r="H11" s="4">
        <v>62600</v>
      </c>
      <c r="I11" s="29">
        <v>-0.1</v>
      </c>
      <c r="J11" s="4">
        <v>15</v>
      </c>
      <c r="K11" s="4">
        <v>15</v>
      </c>
      <c r="L11" s="4">
        <v>19800</v>
      </c>
      <c r="M11" s="29">
        <v>1.5</v>
      </c>
      <c r="O11" s="15"/>
      <c r="P11" s="15"/>
      <c r="Q11" s="15"/>
    </row>
    <row r="12" spans="1:23" ht="15.9" customHeight="1" x14ac:dyDescent="0.2">
      <c r="A12" s="44" t="s">
        <v>21</v>
      </c>
      <c r="B12" s="3">
        <v>76</v>
      </c>
      <c r="C12" s="3">
        <v>76</v>
      </c>
      <c r="D12" s="3">
        <v>36700</v>
      </c>
      <c r="E12" s="26">
        <v>0.3</v>
      </c>
      <c r="F12" s="3">
        <v>34</v>
      </c>
      <c r="G12" s="3">
        <v>32</v>
      </c>
      <c r="H12" s="3">
        <v>83100</v>
      </c>
      <c r="I12" s="26">
        <v>1.4</v>
      </c>
      <c r="J12" s="3">
        <v>9</v>
      </c>
      <c r="K12" s="3">
        <v>9</v>
      </c>
      <c r="L12" s="3">
        <v>24900</v>
      </c>
      <c r="M12" s="26">
        <v>2.2000000000000002</v>
      </c>
      <c r="O12" s="7">
        <f t="shared" ref="O12:Q13" si="0">O14+O16+O18+O20+O22+O24+O26+O28+O30+O32</f>
        <v>2796600</v>
      </c>
      <c r="P12" s="7">
        <f t="shared" si="0"/>
        <v>2723700</v>
      </c>
      <c r="Q12" s="7">
        <f t="shared" si="0"/>
        <v>214800</v>
      </c>
      <c r="R12" s="16">
        <f>O12/76</f>
        <v>36797.368421052633</v>
      </c>
      <c r="S12" s="16">
        <f>P12/34</f>
        <v>80108.823529411762</v>
      </c>
      <c r="T12" s="16">
        <f>Q12/9</f>
        <v>23866.666666666668</v>
      </c>
      <c r="U12" s="12">
        <f>O12/O13-1</f>
        <v>-3.740515122368282E-3</v>
      </c>
      <c r="V12" s="12">
        <f>P12/P13-1</f>
        <v>8.7404170215918953E-3</v>
      </c>
      <c r="W12" s="12">
        <f>Q12/Q13-1</f>
        <v>-1.3947001394699621E-3</v>
      </c>
    </row>
    <row r="13" spans="1:23" ht="15.9" customHeight="1" x14ac:dyDescent="0.2">
      <c r="A13" s="58"/>
      <c r="B13" s="4">
        <v>76</v>
      </c>
      <c r="C13" s="4">
        <v>76</v>
      </c>
      <c r="D13" s="4">
        <v>36400</v>
      </c>
      <c r="E13" s="29">
        <v>0</v>
      </c>
      <c r="F13" s="4">
        <v>34</v>
      </c>
      <c r="G13" s="4">
        <v>34</v>
      </c>
      <c r="H13" s="4">
        <v>81300</v>
      </c>
      <c r="I13" s="29">
        <v>0.7</v>
      </c>
      <c r="J13" s="4">
        <v>9</v>
      </c>
      <c r="K13" s="4">
        <v>9</v>
      </c>
      <c r="L13" s="4">
        <v>24400</v>
      </c>
      <c r="M13" s="29">
        <v>1.8</v>
      </c>
      <c r="O13" s="17">
        <f t="shared" si="0"/>
        <v>2807100</v>
      </c>
      <c r="P13" s="17">
        <f t="shared" si="0"/>
        <v>2700100</v>
      </c>
      <c r="Q13" s="17">
        <f t="shared" si="0"/>
        <v>215100</v>
      </c>
      <c r="R13" s="17"/>
      <c r="S13" s="17"/>
      <c r="T13" s="17"/>
      <c r="U13" s="18"/>
      <c r="V13" s="18"/>
      <c r="W13" s="18"/>
    </row>
    <row r="14" spans="1:23" ht="15.9" customHeight="1" x14ac:dyDescent="0.2">
      <c r="A14" s="44" t="s">
        <v>52</v>
      </c>
      <c r="B14" s="3">
        <v>19</v>
      </c>
      <c r="C14" s="3">
        <v>19</v>
      </c>
      <c r="D14" s="3">
        <v>47000</v>
      </c>
      <c r="E14" s="26">
        <v>0.8</v>
      </c>
      <c r="F14" s="3">
        <v>15</v>
      </c>
      <c r="G14" s="3">
        <v>15</v>
      </c>
      <c r="H14" s="3">
        <v>99800</v>
      </c>
      <c r="I14" s="26">
        <v>2</v>
      </c>
      <c r="J14" s="3">
        <v>2</v>
      </c>
      <c r="K14" s="3">
        <v>2</v>
      </c>
      <c r="L14" s="3">
        <v>24200</v>
      </c>
      <c r="M14" s="26">
        <v>1.6</v>
      </c>
      <c r="O14" s="7">
        <v>879800</v>
      </c>
      <c r="P14" s="7">
        <v>1422000</v>
      </c>
      <c r="Q14" s="7">
        <v>46500</v>
      </c>
      <c r="R14" s="15"/>
      <c r="S14" s="15"/>
      <c r="T14" s="15"/>
    </row>
    <row r="15" spans="1:23" ht="15.9" customHeight="1" x14ac:dyDescent="0.2">
      <c r="A15" s="43"/>
      <c r="B15" s="35">
        <v>19</v>
      </c>
      <c r="C15" s="35">
        <v>19</v>
      </c>
      <c r="D15" s="35">
        <v>46500</v>
      </c>
      <c r="E15" s="36">
        <v>0.4</v>
      </c>
      <c r="F15" s="35">
        <v>15</v>
      </c>
      <c r="G15" s="35">
        <v>15</v>
      </c>
      <c r="H15" s="35">
        <v>97000</v>
      </c>
      <c r="I15" s="36">
        <v>1.2</v>
      </c>
      <c r="J15" s="37">
        <v>2</v>
      </c>
      <c r="K15" s="37">
        <v>2</v>
      </c>
      <c r="L15" s="37">
        <v>23800</v>
      </c>
      <c r="M15" s="36">
        <v>1.5</v>
      </c>
      <c r="O15" s="15">
        <v>879400</v>
      </c>
      <c r="P15" s="15">
        <v>1401400</v>
      </c>
      <c r="Q15" s="15">
        <v>46600</v>
      </c>
      <c r="R15" s="15"/>
      <c r="S15" s="15"/>
      <c r="T15" s="15"/>
    </row>
    <row r="16" spans="1:23" ht="15.9" customHeight="1" x14ac:dyDescent="0.2">
      <c r="A16" s="42" t="s">
        <v>48</v>
      </c>
      <c r="B16" s="25">
        <v>14</v>
      </c>
      <c r="C16" s="25">
        <v>14</v>
      </c>
      <c r="D16" s="25">
        <v>47100</v>
      </c>
      <c r="E16" s="27">
        <v>0</v>
      </c>
      <c r="F16" s="25">
        <v>5</v>
      </c>
      <c r="G16" s="25">
        <v>5</v>
      </c>
      <c r="H16" s="25">
        <v>123600</v>
      </c>
      <c r="I16" s="27">
        <v>1.4</v>
      </c>
      <c r="J16" s="25">
        <v>1</v>
      </c>
      <c r="K16" s="25">
        <v>1</v>
      </c>
      <c r="L16" s="25">
        <v>43400</v>
      </c>
      <c r="M16" s="27">
        <v>1.4</v>
      </c>
      <c r="O16" s="7">
        <v>663200</v>
      </c>
      <c r="P16" s="7">
        <v>582100</v>
      </c>
      <c r="Q16" s="7">
        <v>42600</v>
      </c>
      <c r="R16" s="15"/>
      <c r="S16" s="15"/>
      <c r="T16" s="15"/>
    </row>
    <row r="17" spans="1:20" ht="15.9" customHeight="1" x14ac:dyDescent="0.2">
      <c r="A17" s="43"/>
      <c r="B17" s="35">
        <v>14</v>
      </c>
      <c r="C17" s="35">
        <v>14</v>
      </c>
      <c r="D17" s="35">
        <v>46800</v>
      </c>
      <c r="E17" s="36">
        <v>-0.2</v>
      </c>
      <c r="F17" s="35">
        <v>5</v>
      </c>
      <c r="G17" s="35">
        <v>5</v>
      </c>
      <c r="H17" s="35">
        <v>120600</v>
      </c>
      <c r="I17" s="36">
        <v>0.9</v>
      </c>
      <c r="J17" s="37">
        <v>1</v>
      </c>
      <c r="K17" s="37">
        <v>1</v>
      </c>
      <c r="L17" s="37">
        <v>42800</v>
      </c>
      <c r="M17" s="36">
        <v>0.9</v>
      </c>
      <c r="O17" s="15">
        <v>665400</v>
      </c>
      <c r="P17" s="15">
        <v>575700</v>
      </c>
      <c r="Q17" s="15">
        <v>42700</v>
      </c>
      <c r="R17" s="15"/>
      <c r="S17" s="15"/>
      <c r="T17" s="15"/>
    </row>
    <row r="18" spans="1:20" ht="15.9" customHeight="1" x14ac:dyDescent="0.2">
      <c r="A18" s="42" t="s">
        <v>49</v>
      </c>
      <c r="B18" s="25">
        <v>15</v>
      </c>
      <c r="C18" s="25">
        <v>15</v>
      </c>
      <c r="D18" s="25">
        <v>36300</v>
      </c>
      <c r="E18" s="27">
        <v>0.7</v>
      </c>
      <c r="F18" s="25">
        <v>7</v>
      </c>
      <c r="G18" s="25">
        <v>6</v>
      </c>
      <c r="H18" s="25">
        <v>58200</v>
      </c>
      <c r="I18" s="27">
        <v>0.7</v>
      </c>
      <c r="J18" s="25">
        <v>2</v>
      </c>
      <c r="K18" s="25">
        <v>2</v>
      </c>
      <c r="L18" s="25">
        <v>19900</v>
      </c>
      <c r="M18" s="27">
        <v>2.4</v>
      </c>
      <c r="O18" s="7">
        <v>545700</v>
      </c>
      <c r="P18" s="7">
        <v>410500</v>
      </c>
      <c r="Q18" s="7">
        <v>38200</v>
      </c>
      <c r="R18" s="15"/>
      <c r="S18" s="15"/>
      <c r="T18" s="15"/>
    </row>
    <row r="19" spans="1:20" ht="15.9" customHeight="1" x14ac:dyDescent="0.2">
      <c r="A19" s="43"/>
      <c r="B19" s="35">
        <v>15</v>
      </c>
      <c r="C19" s="35">
        <v>15</v>
      </c>
      <c r="D19" s="35">
        <v>36000</v>
      </c>
      <c r="E19" s="36">
        <v>0.4</v>
      </c>
      <c r="F19" s="35">
        <v>7</v>
      </c>
      <c r="G19" s="35">
        <v>7</v>
      </c>
      <c r="H19" s="35">
        <v>57800</v>
      </c>
      <c r="I19" s="36">
        <v>0.4</v>
      </c>
      <c r="J19" s="37">
        <v>2</v>
      </c>
      <c r="K19" s="37">
        <v>2</v>
      </c>
      <c r="L19" s="37">
        <v>19500</v>
      </c>
      <c r="M19" s="36">
        <v>1.9</v>
      </c>
      <c r="O19" s="15">
        <v>548400</v>
      </c>
      <c r="P19" s="15">
        <v>411000</v>
      </c>
      <c r="Q19" s="15">
        <v>38200</v>
      </c>
      <c r="R19" s="15"/>
      <c r="S19" s="15"/>
      <c r="T19" s="15"/>
    </row>
    <row r="20" spans="1:20" ht="15.9" customHeight="1" x14ac:dyDescent="0.2">
      <c r="A20" s="42" t="s">
        <v>50</v>
      </c>
      <c r="B20" s="25">
        <v>6</v>
      </c>
      <c r="C20" s="25">
        <v>6</v>
      </c>
      <c r="D20" s="25">
        <v>23500</v>
      </c>
      <c r="E20" s="27">
        <v>0.2</v>
      </c>
      <c r="F20" s="25">
        <v>2</v>
      </c>
      <c r="G20" s="25">
        <v>2</v>
      </c>
      <c r="H20" s="25">
        <v>28600</v>
      </c>
      <c r="I20" s="27">
        <v>0.8</v>
      </c>
      <c r="J20" s="25">
        <v>1</v>
      </c>
      <c r="K20" s="25">
        <v>1</v>
      </c>
      <c r="L20" s="25">
        <v>19300</v>
      </c>
      <c r="M20" s="27">
        <v>3.2</v>
      </c>
      <c r="O20" s="7">
        <v>143500</v>
      </c>
      <c r="P20" s="7">
        <v>57700</v>
      </c>
      <c r="Q20" s="7">
        <v>17800</v>
      </c>
      <c r="R20" s="15"/>
      <c r="S20" s="15"/>
      <c r="T20" s="15"/>
    </row>
    <row r="21" spans="1:20" ht="15.9" customHeight="1" x14ac:dyDescent="0.2">
      <c r="A21" s="43"/>
      <c r="B21" s="35">
        <v>6</v>
      </c>
      <c r="C21" s="35">
        <v>6</v>
      </c>
      <c r="D21" s="35">
        <v>23400</v>
      </c>
      <c r="E21" s="36">
        <v>0.1</v>
      </c>
      <c r="F21" s="35">
        <v>2</v>
      </c>
      <c r="G21" s="35">
        <v>2</v>
      </c>
      <c r="H21" s="35">
        <v>28300</v>
      </c>
      <c r="I21" s="36">
        <v>0.3</v>
      </c>
      <c r="J21" s="37">
        <v>1</v>
      </c>
      <c r="K21" s="37">
        <v>1</v>
      </c>
      <c r="L21" s="37">
        <v>18700</v>
      </c>
      <c r="M21" s="36">
        <v>2.7</v>
      </c>
      <c r="O21" s="15">
        <v>145200</v>
      </c>
      <c r="P21" s="15">
        <v>58300</v>
      </c>
      <c r="Q21" s="15">
        <v>17800</v>
      </c>
      <c r="R21" s="15"/>
      <c r="S21" s="15"/>
      <c r="T21" s="15"/>
    </row>
    <row r="22" spans="1:20" ht="15.9" customHeight="1" x14ac:dyDescent="0.2">
      <c r="A22" s="42" t="s">
        <v>22</v>
      </c>
      <c r="B22" s="25">
        <v>10</v>
      </c>
      <c r="C22" s="25">
        <v>10</v>
      </c>
      <c r="D22" s="25">
        <v>16600</v>
      </c>
      <c r="E22" s="27">
        <v>-0.6</v>
      </c>
      <c r="F22" s="25">
        <v>1</v>
      </c>
      <c r="G22" s="25">
        <v>1</v>
      </c>
      <c r="H22" s="25">
        <v>33600</v>
      </c>
      <c r="I22" s="27">
        <v>-0.6</v>
      </c>
      <c r="J22" s="25"/>
      <c r="K22" s="25"/>
      <c r="L22" s="25"/>
      <c r="M22" s="27"/>
      <c r="O22" s="7">
        <v>173400</v>
      </c>
      <c r="P22" s="7">
        <v>35500</v>
      </c>
      <c r="Q22" s="7"/>
      <c r="R22" s="15"/>
      <c r="S22" s="15"/>
      <c r="T22" s="15"/>
    </row>
    <row r="23" spans="1:20" ht="15.9" customHeight="1" x14ac:dyDescent="0.2">
      <c r="A23" s="43"/>
      <c r="B23" s="35">
        <v>10</v>
      </c>
      <c r="C23" s="35">
        <v>10</v>
      </c>
      <c r="D23" s="35">
        <v>16600</v>
      </c>
      <c r="E23" s="36">
        <v>-0.8</v>
      </c>
      <c r="F23" s="35">
        <v>1</v>
      </c>
      <c r="G23" s="35">
        <v>1</v>
      </c>
      <c r="H23" s="35">
        <v>33800</v>
      </c>
      <c r="I23" s="36">
        <v>-1.2</v>
      </c>
      <c r="J23" s="37"/>
      <c r="K23" s="37"/>
      <c r="L23" s="37"/>
      <c r="M23" s="36"/>
      <c r="O23" s="15">
        <v>175400</v>
      </c>
      <c r="P23" s="15">
        <v>35800</v>
      </c>
      <c r="Q23" s="15"/>
      <c r="R23" s="15"/>
      <c r="S23" s="15"/>
      <c r="T23" s="15"/>
    </row>
    <row r="24" spans="1:20" ht="15.9" customHeight="1" x14ac:dyDescent="0.2">
      <c r="A24" s="42" t="s">
        <v>44</v>
      </c>
      <c r="B24" s="25">
        <v>1</v>
      </c>
      <c r="C24" s="25">
        <v>1</v>
      </c>
      <c r="D24" s="25">
        <v>30700</v>
      </c>
      <c r="E24" s="27">
        <v>-1.3</v>
      </c>
      <c r="F24" s="25">
        <v>1</v>
      </c>
      <c r="G24" s="25">
        <v>0</v>
      </c>
      <c r="H24" s="25">
        <v>34000</v>
      </c>
      <c r="I24" s="27"/>
      <c r="J24" s="25"/>
      <c r="K24" s="25"/>
      <c r="L24" s="25"/>
      <c r="M24" s="27"/>
      <c r="O24" s="7">
        <v>34800</v>
      </c>
      <c r="P24" s="7">
        <v>37100</v>
      </c>
      <c r="Q24" s="7"/>
      <c r="R24" s="15"/>
      <c r="S24" s="15"/>
      <c r="T24" s="15"/>
    </row>
    <row r="25" spans="1:20" ht="15.9" customHeight="1" x14ac:dyDescent="0.2">
      <c r="A25" s="43"/>
      <c r="B25" s="35">
        <v>1</v>
      </c>
      <c r="C25" s="35">
        <v>1</v>
      </c>
      <c r="D25" s="35">
        <v>31100</v>
      </c>
      <c r="E25" s="36">
        <v>-1.6</v>
      </c>
      <c r="F25" s="35">
        <v>1</v>
      </c>
      <c r="G25" s="35">
        <v>1</v>
      </c>
      <c r="H25" s="35">
        <v>32900</v>
      </c>
      <c r="I25" s="36">
        <v>-1.8</v>
      </c>
      <c r="J25" s="37"/>
      <c r="K25" s="37"/>
      <c r="L25" s="37"/>
      <c r="M25" s="36"/>
      <c r="O25" s="15">
        <v>36100</v>
      </c>
      <c r="P25" s="15">
        <v>38600</v>
      </c>
      <c r="Q25" s="15"/>
      <c r="R25" s="15"/>
      <c r="S25" s="15"/>
      <c r="T25" s="15"/>
    </row>
    <row r="26" spans="1:20" ht="15.9" customHeight="1" x14ac:dyDescent="0.2">
      <c r="A26" s="42" t="s">
        <v>45</v>
      </c>
      <c r="B26" s="25">
        <v>3</v>
      </c>
      <c r="C26" s="25">
        <v>3</v>
      </c>
      <c r="D26" s="25">
        <v>25400</v>
      </c>
      <c r="E26" s="27">
        <v>-0.5</v>
      </c>
      <c r="F26" s="25"/>
      <c r="G26" s="25"/>
      <c r="H26" s="25"/>
      <c r="I26" s="27"/>
      <c r="J26" s="25">
        <v>1</v>
      </c>
      <c r="K26" s="25">
        <v>1</v>
      </c>
      <c r="L26" s="25">
        <v>16000</v>
      </c>
      <c r="M26" s="27">
        <v>2.6</v>
      </c>
      <c r="O26" s="7">
        <v>78600</v>
      </c>
      <c r="P26" s="7"/>
      <c r="Q26" s="7">
        <v>15000</v>
      </c>
      <c r="R26" s="15"/>
      <c r="S26" s="15"/>
      <c r="T26" s="15"/>
    </row>
    <row r="27" spans="1:20" ht="15.9" customHeight="1" x14ac:dyDescent="0.2">
      <c r="A27" s="43"/>
      <c r="B27" s="35">
        <v>3</v>
      </c>
      <c r="C27" s="35">
        <v>3</v>
      </c>
      <c r="D27" s="35">
        <v>25400</v>
      </c>
      <c r="E27" s="36">
        <v>-0.7</v>
      </c>
      <c r="F27" s="35"/>
      <c r="G27" s="35"/>
      <c r="H27" s="35"/>
      <c r="I27" s="36"/>
      <c r="J27" s="37">
        <v>1</v>
      </c>
      <c r="K27" s="37">
        <v>1</v>
      </c>
      <c r="L27" s="37">
        <v>15600</v>
      </c>
      <c r="M27" s="36">
        <v>2</v>
      </c>
      <c r="O27" s="15">
        <v>79200</v>
      </c>
      <c r="P27" s="15"/>
      <c r="Q27" s="15">
        <v>15000</v>
      </c>
      <c r="R27" s="15"/>
      <c r="S27" s="15"/>
      <c r="T27" s="15"/>
    </row>
    <row r="28" spans="1:20" ht="15.9" customHeight="1" x14ac:dyDescent="0.2">
      <c r="A28" s="42" t="s">
        <v>46</v>
      </c>
      <c r="B28" s="25">
        <v>4</v>
      </c>
      <c r="C28" s="25">
        <v>4</v>
      </c>
      <c r="D28" s="25">
        <v>27600</v>
      </c>
      <c r="E28" s="27">
        <v>0</v>
      </c>
      <c r="F28" s="25">
        <v>1</v>
      </c>
      <c r="G28" s="25">
        <v>1</v>
      </c>
      <c r="H28" s="25">
        <v>58000</v>
      </c>
      <c r="I28" s="27">
        <v>0.5</v>
      </c>
      <c r="J28" s="25">
        <v>1</v>
      </c>
      <c r="K28" s="25">
        <v>1</v>
      </c>
      <c r="L28" s="25">
        <v>21500</v>
      </c>
      <c r="M28" s="27">
        <v>2.9</v>
      </c>
      <c r="O28" s="7">
        <v>111600</v>
      </c>
      <c r="P28" s="7">
        <v>57900</v>
      </c>
      <c r="Q28" s="7">
        <v>20000</v>
      </c>
      <c r="R28" s="15"/>
      <c r="S28" s="15"/>
      <c r="T28" s="15"/>
    </row>
    <row r="29" spans="1:20" ht="15.9" customHeight="1" x14ac:dyDescent="0.2">
      <c r="A29" s="43"/>
      <c r="B29" s="35">
        <v>4</v>
      </c>
      <c r="C29" s="35">
        <v>4</v>
      </c>
      <c r="D29" s="35">
        <v>27600</v>
      </c>
      <c r="E29" s="36">
        <v>-0.3</v>
      </c>
      <c r="F29" s="35">
        <v>1</v>
      </c>
      <c r="G29" s="35">
        <v>1</v>
      </c>
      <c r="H29" s="35">
        <v>57700</v>
      </c>
      <c r="I29" s="36">
        <v>0.3</v>
      </c>
      <c r="J29" s="37">
        <v>1</v>
      </c>
      <c r="K29" s="37">
        <v>1</v>
      </c>
      <c r="L29" s="37">
        <v>20900</v>
      </c>
      <c r="M29" s="36">
        <v>2.5</v>
      </c>
      <c r="O29" s="15">
        <v>112100</v>
      </c>
      <c r="P29" s="15">
        <v>58100</v>
      </c>
      <c r="Q29" s="15">
        <v>20000</v>
      </c>
      <c r="R29" s="15"/>
      <c r="S29" s="15"/>
      <c r="T29" s="15"/>
    </row>
    <row r="30" spans="1:20" ht="15.9" customHeight="1" x14ac:dyDescent="0.2">
      <c r="A30" s="42" t="s">
        <v>47</v>
      </c>
      <c r="B30" s="25">
        <v>2</v>
      </c>
      <c r="C30" s="25">
        <v>2</v>
      </c>
      <c r="D30" s="25">
        <v>42500</v>
      </c>
      <c r="E30" s="27">
        <v>0.7</v>
      </c>
      <c r="F30" s="25">
        <v>1</v>
      </c>
      <c r="G30" s="25">
        <v>1</v>
      </c>
      <c r="H30" s="25">
        <v>61800</v>
      </c>
      <c r="I30" s="27">
        <v>1.8</v>
      </c>
      <c r="J30" s="25"/>
      <c r="K30" s="25"/>
      <c r="L30" s="25"/>
      <c r="M30" s="27"/>
      <c r="O30" s="7">
        <v>84400</v>
      </c>
      <c r="P30" s="7">
        <v>61300</v>
      </c>
      <c r="Q30" s="7"/>
      <c r="R30" s="15"/>
      <c r="S30" s="15"/>
      <c r="T30" s="15"/>
    </row>
    <row r="31" spans="1:20" ht="15.9" customHeight="1" x14ac:dyDescent="0.2">
      <c r="A31" s="43"/>
      <c r="B31" s="35">
        <v>2</v>
      </c>
      <c r="C31" s="35">
        <v>2</v>
      </c>
      <c r="D31" s="35">
        <v>42200</v>
      </c>
      <c r="E31" s="36">
        <v>0.3</v>
      </c>
      <c r="F31" s="35">
        <v>1</v>
      </c>
      <c r="G31" s="35">
        <v>1</v>
      </c>
      <c r="H31" s="35">
        <v>60700</v>
      </c>
      <c r="I31" s="36">
        <v>0</v>
      </c>
      <c r="J31" s="37"/>
      <c r="K31" s="37"/>
      <c r="L31" s="37"/>
      <c r="M31" s="36"/>
      <c r="O31" s="15">
        <v>84200</v>
      </c>
      <c r="P31" s="15">
        <v>61400</v>
      </c>
      <c r="Q31" s="15"/>
      <c r="R31" s="15"/>
      <c r="S31" s="15"/>
      <c r="T31" s="15"/>
    </row>
    <row r="32" spans="1:20" ht="15.9" customHeight="1" x14ac:dyDescent="0.2">
      <c r="A32" s="42" t="s">
        <v>0</v>
      </c>
      <c r="B32" s="25">
        <v>2</v>
      </c>
      <c r="C32" s="25">
        <v>2</v>
      </c>
      <c r="D32" s="25">
        <v>40700</v>
      </c>
      <c r="E32" s="27">
        <v>0.1</v>
      </c>
      <c r="F32" s="25">
        <v>1</v>
      </c>
      <c r="G32" s="25">
        <v>1</v>
      </c>
      <c r="H32" s="25">
        <v>58800</v>
      </c>
      <c r="I32" s="27">
        <v>0</v>
      </c>
      <c r="J32" s="25">
        <v>1</v>
      </c>
      <c r="K32" s="25">
        <v>1</v>
      </c>
      <c r="L32" s="25">
        <v>36200</v>
      </c>
      <c r="M32" s="27">
        <v>2</v>
      </c>
      <c r="O32" s="7">
        <v>81600</v>
      </c>
      <c r="P32" s="7">
        <v>59600</v>
      </c>
      <c r="Q32" s="7">
        <v>34700</v>
      </c>
      <c r="R32" s="15"/>
      <c r="S32" s="15"/>
      <c r="T32" s="15"/>
    </row>
    <row r="33" spans="1:23" ht="15.9" customHeight="1" x14ac:dyDescent="0.2">
      <c r="A33" s="58"/>
      <c r="B33" s="4">
        <v>2</v>
      </c>
      <c r="C33" s="4">
        <v>2</v>
      </c>
      <c r="D33" s="4">
        <v>40500</v>
      </c>
      <c r="E33" s="29">
        <v>-0.1</v>
      </c>
      <c r="F33" s="4">
        <v>1</v>
      </c>
      <c r="G33" s="4">
        <v>1</v>
      </c>
      <c r="H33" s="4">
        <v>58800</v>
      </c>
      <c r="I33" s="29">
        <v>-0.2</v>
      </c>
      <c r="J33" s="4">
        <v>1</v>
      </c>
      <c r="K33" s="4">
        <v>1</v>
      </c>
      <c r="L33" s="4">
        <v>35500</v>
      </c>
      <c r="M33" s="29">
        <v>1.7</v>
      </c>
      <c r="O33" s="17">
        <v>81700</v>
      </c>
      <c r="P33" s="17">
        <v>59800</v>
      </c>
      <c r="Q33" s="17">
        <v>34800</v>
      </c>
      <c r="R33" s="17"/>
      <c r="S33" s="17"/>
      <c r="T33" s="17"/>
      <c r="U33" s="18"/>
      <c r="V33" s="18"/>
      <c r="W33" s="18"/>
    </row>
    <row r="34" spans="1:23" ht="15.9" customHeight="1" x14ac:dyDescent="0.2">
      <c r="A34" s="44" t="s">
        <v>23</v>
      </c>
      <c r="B34" s="3">
        <v>58</v>
      </c>
      <c r="C34" s="3">
        <v>58</v>
      </c>
      <c r="D34" s="3">
        <v>28400</v>
      </c>
      <c r="E34" s="26">
        <v>0</v>
      </c>
      <c r="F34" s="3">
        <v>23</v>
      </c>
      <c r="G34" s="3">
        <v>23</v>
      </c>
      <c r="H34" s="3">
        <v>65300</v>
      </c>
      <c r="I34" s="26">
        <v>0.3</v>
      </c>
      <c r="J34" s="3">
        <v>3</v>
      </c>
      <c r="K34" s="3">
        <v>3</v>
      </c>
      <c r="L34" s="3">
        <v>12600</v>
      </c>
      <c r="M34" s="26">
        <v>2.1</v>
      </c>
      <c r="O34" s="9">
        <f t="shared" ref="O34:Q35" si="1">O36+O38+O40+O42+O44</f>
        <v>1658700</v>
      </c>
      <c r="P34" s="9">
        <f t="shared" si="1"/>
        <v>1526800</v>
      </c>
      <c r="Q34" s="9">
        <f t="shared" si="1"/>
        <v>36200</v>
      </c>
      <c r="R34" s="19">
        <f>O34/58</f>
        <v>28598.275862068964</v>
      </c>
      <c r="S34" s="19">
        <f>P34/23</f>
        <v>66382.608695652176</v>
      </c>
      <c r="T34" s="19">
        <f>Q34/3</f>
        <v>12066.666666666666</v>
      </c>
      <c r="U34" s="11">
        <f>O34/O35-1</f>
        <v>-5.9926889195182076E-3</v>
      </c>
      <c r="V34" s="11">
        <f>P34/P35-1</f>
        <v>-3.7194127243066477E-3</v>
      </c>
      <c r="W34" s="11">
        <f>Q34/Q35-1</f>
        <v>-8.2191780821917471E-3</v>
      </c>
    </row>
    <row r="35" spans="1:23" ht="15.9" customHeight="1" x14ac:dyDescent="0.2">
      <c r="A35" s="58"/>
      <c r="B35" s="4">
        <v>58</v>
      </c>
      <c r="C35" s="4">
        <v>58</v>
      </c>
      <c r="D35" s="4">
        <v>28200</v>
      </c>
      <c r="E35" s="29">
        <v>-0.3</v>
      </c>
      <c r="F35" s="4">
        <v>23</v>
      </c>
      <c r="G35" s="4">
        <v>22</v>
      </c>
      <c r="H35" s="4">
        <v>65000</v>
      </c>
      <c r="I35" s="29">
        <v>0</v>
      </c>
      <c r="J35" s="4">
        <v>3</v>
      </c>
      <c r="K35" s="4">
        <v>3</v>
      </c>
      <c r="L35" s="4">
        <v>12300</v>
      </c>
      <c r="M35" s="29">
        <v>1.6</v>
      </c>
      <c r="O35" s="17">
        <f t="shared" si="1"/>
        <v>1668700</v>
      </c>
      <c r="P35" s="17">
        <f t="shared" si="1"/>
        <v>1532500</v>
      </c>
      <c r="Q35" s="17">
        <f t="shared" si="1"/>
        <v>36500</v>
      </c>
      <c r="R35" s="17"/>
      <c r="S35" s="17"/>
      <c r="T35" s="17"/>
      <c r="U35" s="18"/>
      <c r="V35" s="18"/>
      <c r="W35" s="18"/>
    </row>
    <row r="36" spans="1:23" ht="15.9" customHeight="1" x14ac:dyDescent="0.2">
      <c r="A36" s="44" t="s">
        <v>1</v>
      </c>
      <c r="B36" s="3">
        <v>32</v>
      </c>
      <c r="C36" s="3">
        <v>32</v>
      </c>
      <c r="D36" s="3">
        <v>36700</v>
      </c>
      <c r="E36" s="26">
        <v>0.5</v>
      </c>
      <c r="F36" s="3">
        <v>13</v>
      </c>
      <c r="G36" s="3">
        <v>13</v>
      </c>
      <c r="H36" s="3">
        <v>81500</v>
      </c>
      <c r="I36" s="26">
        <v>0.7</v>
      </c>
      <c r="J36" s="3">
        <v>2</v>
      </c>
      <c r="K36" s="3">
        <v>2</v>
      </c>
      <c r="L36" s="3">
        <v>12900</v>
      </c>
      <c r="M36" s="26">
        <v>2.4</v>
      </c>
      <c r="O36" s="7">
        <v>1154400</v>
      </c>
      <c r="P36" s="7">
        <v>1067000</v>
      </c>
      <c r="Q36" s="7">
        <v>24400</v>
      </c>
      <c r="R36" s="15"/>
      <c r="S36" s="15"/>
      <c r="T36" s="15"/>
    </row>
    <row r="37" spans="1:23" ht="15.9" customHeight="1" x14ac:dyDescent="0.2">
      <c r="A37" s="43"/>
      <c r="B37" s="35">
        <v>32</v>
      </c>
      <c r="C37" s="35">
        <v>32</v>
      </c>
      <c r="D37" s="35">
        <v>36200</v>
      </c>
      <c r="E37" s="36">
        <v>0.2</v>
      </c>
      <c r="F37" s="35">
        <v>13</v>
      </c>
      <c r="G37" s="35">
        <v>12</v>
      </c>
      <c r="H37" s="35">
        <v>80800</v>
      </c>
      <c r="I37" s="36">
        <v>0.4</v>
      </c>
      <c r="J37" s="35">
        <v>2</v>
      </c>
      <c r="K37" s="35">
        <v>2</v>
      </c>
      <c r="L37" s="35">
        <v>12600</v>
      </c>
      <c r="M37" s="36">
        <v>2</v>
      </c>
      <c r="O37" s="15">
        <v>1155500</v>
      </c>
      <c r="P37" s="15">
        <v>1066800</v>
      </c>
      <c r="Q37" s="15">
        <v>24600</v>
      </c>
      <c r="R37" s="15"/>
      <c r="S37" s="15"/>
      <c r="T37" s="15"/>
    </row>
    <row r="38" spans="1:23" ht="15.9" customHeight="1" x14ac:dyDescent="0.2">
      <c r="A38" s="42" t="s">
        <v>2</v>
      </c>
      <c r="B38" s="25">
        <v>16</v>
      </c>
      <c r="C38" s="25">
        <v>16</v>
      </c>
      <c r="D38" s="25">
        <v>23200</v>
      </c>
      <c r="E38" s="27">
        <v>-0.6</v>
      </c>
      <c r="F38" s="25">
        <v>7</v>
      </c>
      <c r="G38" s="25">
        <v>7</v>
      </c>
      <c r="H38" s="25">
        <v>52400</v>
      </c>
      <c r="I38" s="27">
        <v>0</v>
      </c>
      <c r="J38" s="25">
        <v>1</v>
      </c>
      <c r="K38" s="25">
        <v>1</v>
      </c>
      <c r="L38" s="25">
        <v>11900</v>
      </c>
      <c r="M38" s="27">
        <v>1.7</v>
      </c>
      <c r="O38" s="7">
        <v>389800</v>
      </c>
      <c r="P38" s="7">
        <v>377800</v>
      </c>
      <c r="Q38" s="7">
        <v>11800</v>
      </c>
      <c r="R38" s="15"/>
      <c r="S38" s="15"/>
      <c r="T38" s="15"/>
    </row>
    <row r="39" spans="1:23" ht="15.9" customHeight="1" x14ac:dyDescent="0.2">
      <c r="A39" s="43"/>
      <c r="B39" s="35">
        <v>16</v>
      </c>
      <c r="C39" s="35">
        <v>16</v>
      </c>
      <c r="D39" s="35">
        <v>23200</v>
      </c>
      <c r="E39" s="36">
        <v>-0.8</v>
      </c>
      <c r="F39" s="35">
        <v>7</v>
      </c>
      <c r="G39" s="35">
        <v>7</v>
      </c>
      <c r="H39" s="35">
        <v>52300</v>
      </c>
      <c r="I39" s="36">
        <v>-0.2</v>
      </c>
      <c r="J39" s="35">
        <v>1</v>
      </c>
      <c r="K39" s="35">
        <v>1</v>
      </c>
      <c r="L39" s="35">
        <v>11700</v>
      </c>
      <c r="M39" s="36">
        <v>0.9</v>
      </c>
      <c r="O39" s="15">
        <v>396300</v>
      </c>
      <c r="P39" s="15">
        <v>382200</v>
      </c>
      <c r="Q39" s="15">
        <v>11900</v>
      </c>
      <c r="R39" s="15"/>
      <c r="S39" s="15"/>
      <c r="T39" s="15"/>
    </row>
    <row r="40" spans="1:23" ht="15.9" customHeight="1" x14ac:dyDescent="0.2">
      <c r="A40" s="42" t="s">
        <v>3</v>
      </c>
      <c r="B40" s="25">
        <v>4</v>
      </c>
      <c r="C40" s="25">
        <v>4</v>
      </c>
      <c r="D40" s="25">
        <v>10200</v>
      </c>
      <c r="E40" s="27">
        <v>-1</v>
      </c>
      <c r="F40" s="25">
        <v>1</v>
      </c>
      <c r="G40" s="25">
        <v>1</v>
      </c>
      <c r="H40" s="25">
        <v>26000</v>
      </c>
      <c r="I40" s="27">
        <v>-0.8</v>
      </c>
      <c r="J40" s="25"/>
      <c r="K40" s="25"/>
      <c r="L40" s="25"/>
      <c r="M40" s="27"/>
      <c r="O40" s="7">
        <v>43700</v>
      </c>
      <c r="P40" s="7">
        <v>28300</v>
      </c>
      <c r="Q40" s="7"/>
      <c r="R40" s="15"/>
      <c r="S40" s="15"/>
      <c r="T40" s="15"/>
    </row>
    <row r="41" spans="1:23" ht="15.9" customHeight="1" x14ac:dyDescent="0.2">
      <c r="A41" s="43"/>
      <c r="B41" s="35">
        <v>4</v>
      </c>
      <c r="C41" s="35">
        <v>4</v>
      </c>
      <c r="D41" s="35">
        <v>10300</v>
      </c>
      <c r="E41" s="36">
        <v>-1</v>
      </c>
      <c r="F41" s="35">
        <v>1</v>
      </c>
      <c r="G41" s="35">
        <v>1</v>
      </c>
      <c r="H41" s="35">
        <v>26200</v>
      </c>
      <c r="I41" s="36">
        <v>-1.1000000000000001</v>
      </c>
      <c r="J41" s="35"/>
      <c r="K41" s="35"/>
      <c r="L41" s="35"/>
      <c r="M41" s="36"/>
      <c r="O41" s="15">
        <v>44600</v>
      </c>
      <c r="P41" s="15">
        <v>28900</v>
      </c>
      <c r="Q41" s="15"/>
      <c r="R41" s="15"/>
      <c r="S41" s="15"/>
      <c r="T41" s="15"/>
    </row>
    <row r="42" spans="1:23" ht="15.9" customHeight="1" x14ac:dyDescent="0.2">
      <c r="A42" s="42" t="s">
        <v>4</v>
      </c>
      <c r="B42" s="25">
        <v>2</v>
      </c>
      <c r="C42" s="25">
        <v>2</v>
      </c>
      <c r="D42" s="25">
        <v>17000</v>
      </c>
      <c r="E42" s="27">
        <v>-0.9</v>
      </c>
      <c r="F42" s="25">
        <v>1</v>
      </c>
      <c r="G42" s="25">
        <v>1</v>
      </c>
      <c r="H42" s="25">
        <v>24100</v>
      </c>
      <c r="I42" s="27">
        <v>-0.8</v>
      </c>
      <c r="J42" s="25"/>
      <c r="K42" s="25"/>
      <c r="L42" s="25"/>
      <c r="M42" s="27"/>
      <c r="O42" s="7">
        <v>36900</v>
      </c>
      <c r="P42" s="7">
        <v>26200</v>
      </c>
      <c r="Q42" s="7"/>
      <c r="R42" s="15"/>
      <c r="S42" s="15"/>
      <c r="T42" s="15"/>
    </row>
    <row r="43" spans="1:23" ht="15.9" customHeight="1" x14ac:dyDescent="0.2">
      <c r="A43" s="43"/>
      <c r="B43" s="35">
        <v>2</v>
      </c>
      <c r="C43" s="35">
        <v>2</v>
      </c>
      <c r="D43" s="35">
        <v>17100</v>
      </c>
      <c r="E43" s="36">
        <v>-1.5</v>
      </c>
      <c r="F43" s="35">
        <v>1</v>
      </c>
      <c r="G43" s="35">
        <v>1</v>
      </c>
      <c r="H43" s="35">
        <v>24300</v>
      </c>
      <c r="I43" s="36">
        <v>-1.2</v>
      </c>
      <c r="J43" s="35"/>
      <c r="K43" s="35"/>
      <c r="L43" s="35"/>
      <c r="M43" s="36"/>
      <c r="O43" s="15">
        <v>37800</v>
      </c>
      <c r="P43" s="15">
        <v>26800</v>
      </c>
      <c r="Q43" s="15"/>
      <c r="R43" s="15"/>
      <c r="S43" s="15"/>
      <c r="T43" s="15"/>
    </row>
    <row r="44" spans="1:23" ht="15.9" customHeight="1" x14ac:dyDescent="0.2">
      <c r="A44" s="42" t="s">
        <v>5</v>
      </c>
      <c r="B44" s="25">
        <v>4</v>
      </c>
      <c r="C44" s="25">
        <v>4</v>
      </c>
      <c r="D44" s="25">
        <v>7900</v>
      </c>
      <c r="E44" s="27">
        <v>-0.8</v>
      </c>
      <c r="F44" s="25">
        <v>1</v>
      </c>
      <c r="G44" s="25">
        <v>1</v>
      </c>
      <c r="H44" s="25">
        <v>26200</v>
      </c>
      <c r="I44" s="27">
        <v>-0.8</v>
      </c>
      <c r="J44" s="24"/>
      <c r="K44" s="24"/>
      <c r="L44" s="24"/>
      <c r="M44" s="28"/>
      <c r="O44" s="8">
        <v>33900</v>
      </c>
      <c r="P44" s="8">
        <v>27500</v>
      </c>
      <c r="Q44" s="8"/>
      <c r="R44" s="16"/>
      <c r="S44" s="16"/>
      <c r="T44" s="16"/>
      <c r="U44" s="20"/>
      <c r="V44" s="20"/>
      <c r="W44" s="20"/>
    </row>
    <row r="45" spans="1:23" ht="15.9" customHeight="1" x14ac:dyDescent="0.2">
      <c r="A45" s="58"/>
      <c r="B45" s="4">
        <v>4</v>
      </c>
      <c r="C45" s="4">
        <v>4</v>
      </c>
      <c r="D45" s="4">
        <v>8000</v>
      </c>
      <c r="E45" s="29">
        <v>-1</v>
      </c>
      <c r="F45" s="4">
        <v>1</v>
      </c>
      <c r="G45" s="4">
        <v>1</v>
      </c>
      <c r="H45" s="4">
        <v>26400</v>
      </c>
      <c r="I45" s="29">
        <v>-0.8</v>
      </c>
      <c r="J45" s="23"/>
      <c r="K45" s="23"/>
      <c r="L45" s="23"/>
      <c r="M45" s="30"/>
      <c r="O45" s="17">
        <v>34500</v>
      </c>
      <c r="P45" s="17">
        <v>27800</v>
      </c>
      <c r="Q45" s="17"/>
      <c r="R45" s="17"/>
      <c r="S45" s="17"/>
      <c r="T45" s="17"/>
      <c r="U45" s="18"/>
      <c r="V45" s="18"/>
      <c r="W45" s="18"/>
    </row>
    <row r="46" spans="1:23" ht="15.9" customHeight="1" x14ac:dyDescent="0.2">
      <c r="A46" s="44" t="s">
        <v>24</v>
      </c>
      <c r="B46" s="3">
        <v>40</v>
      </c>
      <c r="C46" s="3">
        <v>40</v>
      </c>
      <c r="D46" s="3">
        <v>17900</v>
      </c>
      <c r="E46" s="26">
        <v>-1.1000000000000001</v>
      </c>
      <c r="F46" s="3">
        <v>14</v>
      </c>
      <c r="G46" s="3">
        <v>14</v>
      </c>
      <c r="H46" s="3">
        <v>37600</v>
      </c>
      <c r="I46" s="26">
        <v>-0.7</v>
      </c>
      <c r="J46" s="3">
        <v>1</v>
      </c>
      <c r="K46" s="3">
        <v>1</v>
      </c>
      <c r="L46" s="3">
        <v>12000</v>
      </c>
      <c r="M46" s="26">
        <v>0</v>
      </c>
      <c r="O46" s="7">
        <f t="shared" ref="O46:Q47" si="2">O48+O50+O52+O54+O56+O58+O60</f>
        <v>774600</v>
      </c>
      <c r="P46" s="7">
        <f t="shared" si="2"/>
        <v>559000</v>
      </c>
      <c r="Q46" s="7">
        <f t="shared" si="2"/>
        <v>12500</v>
      </c>
      <c r="R46" s="15">
        <f>O46/40</f>
        <v>19365</v>
      </c>
      <c r="S46" s="15">
        <f>P46/14</f>
        <v>39928.571428571428</v>
      </c>
      <c r="T46" s="15">
        <f>Q46/1</f>
        <v>12500</v>
      </c>
      <c r="U46" s="10">
        <f>O46/O47-1</f>
        <v>-2.2093170054286126E-2</v>
      </c>
      <c r="V46" s="10">
        <f>P46/P47-1</f>
        <v>-1.5498414934836169E-2</v>
      </c>
      <c r="W46" s="10">
        <f>Q46/Q47-1</f>
        <v>-1.5748031496062964E-2</v>
      </c>
    </row>
    <row r="47" spans="1:23" ht="15.9" customHeight="1" x14ac:dyDescent="0.2">
      <c r="A47" s="58"/>
      <c r="B47" s="4">
        <v>40</v>
      </c>
      <c r="C47" s="4">
        <v>40</v>
      </c>
      <c r="D47" s="4">
        <v>18000</v>
      </c>
      <c r="E47" s="29">
        <v>-1.3</v>
      </c>
      <c r="F47" s="4">
        <v>14</v>
      </c>
      <c r="G47" s="4">
        <v>14</v>
      </c>
      <c r="H47" s="4">
        <v>37600</v>
      </c>
      <c r="I47" s="29">
        <v>-1.1000000000000001</v>
      </c>
      <c r="J47" s="4">
        <v>1</v>
      </c>
      <c r="K47" s="4">
        <v>1</v>
      </c>
      <c r="L47" s="4">
        <v>12000</v>
      </c>
      <c r="M47" s="29">
        <v>0</v>
      </c>
      <c r="O47" s="17">
        <f t="shared" si="2"/>
        <v>792100</v>
      </c>
      <c r="P47" s="17">
        <f t="shared" si="2"/>
        <v>567800</v>
      </c>
      <c r="Q47" s="17">
        <f t="shared" si="2"/>
        <v>12700</v>
      </c>
      <c r="R47" s="17"/>
      <c r="S47" s="17"/>
      <c r="T47" s="17"/>
      <c r="U47" s="18"/>
      <c r="V47" s="18"/>
      <c r="W47" s="18"/>
    </row>
    <row r="48" spans="1:23" ht="15.9" customHeight="1" x14ac:dyDescent="0.2">
      <c r="A48" s="44" t="s">
        <v>6</v>
      </c>
      <c r="B48" s="3">
        <v>14</v>
      </c>
      <c r="C48" s="3">
        <v>14</v>
      </c>
      <c r="D48" s="3">
        <v>28600</v>
      </c>
      <c r="E48" s="26">
        <v>-0.6</v>
      </c>
      <c r="F48" s="3">
        <v>5</v>
      </c>
      <c r="G48" s="3">
        <v>5</v>
      </c>
      <c r="H48" s="3">
        <v>64700</v>
      </c>
      <c r="I48" s="26">
        <v>0.4</v>
      </c>
      <c r="J48" s="3">
        <v>1</v>
      </c>
      <c r="K48" s="3">
        <v>1</v>
      </c>
      <c r="L48" s="3">
        <v>12000</v>
      </c>
      <c r="M48" s="26">
        <v>0</v>
      </c>
      <c r="O48" s="7">
        <v>423400</v>
      </c>
      <c r="P48" s="7">
        <v>331100</v>
      </c>
      <c r="Q48" s="7">
        <v>12500</v>
      </c>
      <c r="R48" s="15"/>
      <c r="S48" s="15"/>
      <c r="T48" s="15"/>
    </row>
    <row r="49" spans="1:23" ht="15.9" customHeight="1" x14ac:dyDescent="0.2">
      <c r="A49" s="43"/>
      <c r="B49" s="35">
        <v>14</v>
      </c>
      <c r="C49" s="35">
        <v>14</v>
      </c>
      <c r="D49" s="35">
        <v>28700</v>
      </c>
      <c r="E49" s="36">
        <v>-0.8</v>
      </c>
      <c r="F49" s="35">
        <v>5</v>
      </c>
      <c r="G49" s="35">
        <v>5</v>
      </c>
      <c r="H49" s="35">
        <v>64200</v>
      </c>
      <c r="I49" s="36">
        <v>-0.2</v>
      </c>
      <c r="J49" s="35">
        <v>1</v>
      </c>
      <c r="K49" s="35">
        <v>1</v>
      </c>
      <c r="L49" s="35">
        <v>12000</v>
      </c>
      <c r="M49" s="36">
        <v>0</v>
      </c>
      <c r="O49" s="15">
        <v>430600</v>
      </c>
      <c r="P49" s="15">
        <v>333400</v>
      </c>
      <c r="Q49" s="15">
        <v>12700</v>
      </c>
      <c r="R49" s="15"/>
      <c r="S49" s="15"/>
      <c r="T49" s="15"/>
    </row>
    <row r="50" spans="1:23" ht="15.9" customHeight="1" x14ac:dyDescent="0.2">
      <c r="A50" s="42" t="s">
        <v>7</v>
      </c>
      <c r="B50" s="25">
        <v>2</v>
      </c>
      <c r="C50" s="25">
        <v>2</v>
      </c>
      <c r="D50" s="25">
        <v>19100</v>
      </c>
      <c r="E50" s="27">
        <v>-1.1000000000000001</v>
      </c>
      <c r="F50" s="25">
        <v>2</v>
      </c>
      <c r="G50" s="25">
        <v>2</v>
      </c>
      <c r="H50" s="25">
        <v>31300</v>
      </c>
      <c r="I50" s="27">
        <v>-1.3</v>
      </c>
      <c r="J50" s="25"/>
      <c r="K50" s="25"/>
      <c r="L50" s="25"/>
      <c r="M50" s="27"/>
      <c r="O50" s="7">
        <v>41700</v>
      </c>
      <c r="P50" s="7">
        <v>70500</v>
      </c>
      <c r="Q50" s="7"/>
      <c r="R50" s="15"/>
      <c r="S50" s="15"/>
      <c r="T50" s="15"/>
    </row>
    <row r="51" spans="1:23" ht="15.9" customHeight="1" x14ac:dyDescent="0.2">
      <c r="A51" s="43"/>
      <c r="B51" s="35">
        <v>2</v>
      </c>
      <c r="C51" s="35">
        <v>2</v>
      </c>
      <c r="D51" s="35">
        <v>19300</v>
      </c>
      <c r="E51" s="36">
        <v>-1.3</v>
      </c>
      <c r="F51" s="35">
        <v>2</v>
      </c>
      <c r="G51" s="35">
        <v>2</v>
      </c>
      <c r="H51" s="35">
        <v>31700</v>
      </c>
      <c r="I51" s="36">
        <v>-1.7</v>
      </c>
      <c r="J51" s="35"/>
      <c r="K51" s="35"/>
      <c r="L51" s="35"/>
      <c r="M51" s="36"/>
      <c r="O51" s="15">
        <v>42600</v>
      </c>
      <c r="P51" s="15">
        <v>72400</v>
      </c>
      <c r="Q51" s="15"/>
      <c r="R51" s="15"/>
      <c r="S51" s="15"/>
      <c r="T51" s="15"/>
    </row>
    <row r="52" spans="1:23" ht="15.9" customHeight="1" x14ac:dyDescent="0.2">
      <c r="A52" s="42" t="s">
        <v>25</v>
      </c>
      <c r="B52" s="25">
        <v>10</v>
      </c>
      <c r="C52" s="25">
        <v>10</v>
      </c>
      <c r="D52" s="25">
        <v>13000</v>
      </c>
      <c r="E52" s="27">
        <v>-1.6</v>
      </c>
      <c r="F52" s="25">
        <v>3</v>
      </c>
      <c r="G52" s="25">
        <v>3</v>
      </c>
      <c r="H52" s="25">
        <v>24700</v>
      </c>
      <c r="I52" s="27">
        <v>-1.5</v>
      </c>
      <c r="J52" s="25"/>
      <c r="K52" s="25"/>
      <c r="L52" s="25"/>
      <c r="M52" s="27"/>
      <c r="O52" s="7">
        <v>148000</v>
      </c>
      <c r="P52" s="7">
        <v>83700</v>
      </c>
      <c r="Q52" s="7"/>
      <c r="R52" s="15"/>
      <c r="S52" s="15"/>
      <c r="T52" s="15"/>
    </row>
    <row r="53" spans="1:23" ht="15.9" customHeight="1" x14ac:dyDescent="0.2">
      <c r="A53" s="43"/>
      <c r="B53" s="35">
        <v>10</v>
      </c>
      <c r="C53" s="35">
        <v>10</v>
      </c>
      <c r="D53" s="35">
        <v>13200</v>
      </c>
      <c r="E53" s="36">
        <v>-1.8</v>
      </c>
      <c r="F53" s="35">
        <v>3</v>
      </c>
      <c r="G53" s="35">
        <v>3</v>
      </c>
      <c r="H53" s="35">
        <v>25000</v>
      </c>
      <c r="I53" s="36">
        <v>-1.7</v>
      </c>
      <c r="J53" s="35"/>
      <c r="K53" s="35"/>
      <c r="L53" s="35"/>
      <c r="M53" s="36"/>
      <c r="O53" s="15">
        <v>153200</v>
      </c>
      <c r="P53" s="15">
        <v>86200</v>
      </c>
      <c r="Q53" s="15"/>
      <c r="R53" s="15"/>
      <c r="S53" s="15"/>
      <c r="T53" s="15"/>
    </row>
    <row r="54" spans="1:23" ht="15.9" customHeight="1" x14ac:dyDescent="0.2">
      <c r="A54" s="42" t="s">
        <v>26</v>
      </c>
      <c r="B54" s="25">
        <v>3</v>
      </c>
      <c r="C54" s="25">
        <v>3</v>
      </c>
      <c r="D54" s="25">
        <v>19000</v>
      </c>
      <c r="E54" s="27">
        <v>0</v>
      </c>
      <c r="F54" s="25">
        <v>1</v>
      </c>
      <c r="G54" s="25">
        <v>1</v>
      </c>
      <c r="H54" s="25">
        <v>27100</v>
      </c>
      <c r="I54" s="27">
        <v>-0.4</v>
      </c>
      <c r="J54" s="25"/>
      <c r="K54" s="25"/>
      <c r="L54" s="25"/>
      <c r="M54" s="27"/>
      <c r="O54" s="7">
        <v>59400</v>
      </c>
      <c r="P54" s="7">
        <v>29100</v>
      </c>
      <c r="Q54" s="7"/>
      <c r="R54" s="15"/>
      <c r="S54" s="15"/>
      <c r="T54" s="15"/>
    </row>
    <row r="55" spans="1:23" ht="15.9" customHeight="1" x14ac:dyDescent="0.2">
      <c r="A55" s="43"/>
      <c r="B55" s="35">
        <v>3</v>
      </c>
      <c r="C55" s="35">
        <v>3</v>
      </c>
      <c r="D55" s="35">
        <v>19000</v>
      </c>
      <c r="E55" s="36">
        <v>-0.6</v>
      </c>
      <c r="F55" s="35">
        <v>1</v>
      </c>
      <c r="G55" s="35">
        <v>1</v>
      </c>
      <c r="H55" s="35">
        <v>27200</v>
      </c>
      <c r="I55" s="36">
        <v>-0.7</v>
      </c>
      <c r="J55" s="35"/>
      <c r="K55" s="35"/>
      <c r="L55" s="35"/>
      <c r="M55" s="36"/>
      <c r="O55" s="15">
        <v>60300</v>
      </c>
      <c r="P55" s="15">
        <v>29700</v>
      </c>
      <c r="Q55" s="15"/>
      <c r="R55" s="15"/>
      <c r="S55" s="15"/>
      <c r="T55" s="15"/>
    </row>
    <row r="56" spans="1:23" ht="15.9" customHeight="1" x14ac:dyDescent="0.2">
      <c r="A56" s="42" t="s">
        <v>51</v>
      </c>
      <c r="B56" s="25">
        <v>3</v>
      </c>
      <c r="C56" s="25">
        <v>3</v>
      </c>
      <c r="D56" s="25">
        <v>8600</v>
      </c>
      <c r="E56" s="27">
        <v>-0.8</v>
      </c>
      <c r="F56" s="25">
        <v>1</v>
      </c>
      <c r="G56" s="25">
        <v>1</v>
      </c>
      <c r="H56" s="25">
        <v>16100</v>
      </c>
      <c r="I56" s="27">
        <v>-1.2</v>
      </c>
      <c r="J56" s="25"/>
      <c r="K56" s="25"/>
      <c r="L56" s="25"/>
      <c r="M56" s="27"/>
      <c r="O56" s="7">
        <v>27950</v>
      </c>
      <c r="P56" s="7">
        <v>17800</v>
      </c>
      <c r="Q56" s="7"/>
      <c r="R56" s="15"/>
      <c r="S56" s="15"/>
      <c r="T56" s="15"/>
    </row>
    <row r="57" spans="1:23" ht="15.9" customHeight="1" x14ac:dyDescent="0.2">
      <c r="A57" s="43"/>
      <c r="B57" s="35">
        <v>3</v>
      </c>
      <c r="C57" s="35">
        <v>3</v>
      </c>
      <c r="D57" s="35">
        <v>8600</v>
      </c>
      <c r="E57" s="36">
        <v>-0.8</v>
      </c>
      <c r="F57" s="35">
        <v>1</v>
      </c>
      <c r="G57" s="35">
        <v>1</v>
      </c>
      <c r="H57" s="35">
        <v>16300</v>
      </c>
      <c r="I57" s="36">
        <v>-1.2</v>
      </c>
      <c r="J57" s="35"/>
      <c r="K57" s="35"/>
      <c r="L57" s="35"/>
      <c r="M57" s="36"/>
      <c r="O57" s="15">
        <v>28700</v>
      </c>
      <c r="P57" s="15">
        <v>18300</v>
      </c>
      <c r="Q57" s="15"/>
      <c r="R57" s="15"/>
      <c r="S57" s="15"/>
      <c r="T57" s="15"/>
    </row>
    <row r="58" spans="1:23" ht="15.9" customHeight="1" x14ac:dyDescent="0.2">
      <c r="A58" s="42" t="s">
        <v>27</v>
      </c>
      <c r="B58" s="25">
        <v>4</v>
      </c>
      <c r="C58" s="25">
        <v>4</v>
      </c>
      <c r="D58" s="25">
        <v>7400</v>
      </c>
      <c r="E58" s="27">
        <v>-2.2000000000000002</v>
      </c>
      <c r="F58" s="25">
        <v>1</v>
      </c>
      <c r="G58" s="25">
        <v>1</v>
      </c>
      <c r="H58" s="25">
        <v>10700</v>
      </c>
      <c r="I58" s="27">
        <v>-1.8</v>
      </c>
      <c r="J58" s="25"/>
      <c r="K58" s="25"/>
      <c r="L58" s="25"/>
      <c r="M58" s="27"/>
      <c r="O58" s="7">
        <v>34050</v>
      </c>
      <c r="P58" s="7">
        <v>12000</v>
      </c>
      <c r="Q58" s="7"/>
      <c r="R58" s="15"/>
      <c r="S58" s="15"/>
      <c r="T58" s="15"/>
    </row>
    <row r="59" spans="1:23" ht="15.9" customHeight="1" x14ac:dyDescent="0.2">
      <c r="A59" s="43"/>
      <c r="B59" s="35">
        <v>4</v>
      </c>
      <c r="C59" s="35">
        <v>4</v>
      </c>
      <c r="D59" s="35">
        <v>7600</v>
      </c>
      <c r="E59" s="36">
        <v>-2.2999999999999998</v>
      </c>
      <c r="F59" s="35">
        <v>1</v>
      </c>
      <c r="G59" s="35">
        <v>1</v>
      </c>
      <c r="H59" s="35">
        <v>10900</v>
      </c>
      <c r="I59" s="36">
        <v>-1.8</v>
      </c>
      <c r="J59" s="35"/>
      <c r="K59" s="35"/>
      <c r="L59" s="35"/>
      <c r="M59" s="36"/>
      <c r="O59" s="15">
        <v>35100</v>
      </c>
      <c r="P59" s="15">
        <v>12300</v>
      </c>
      <c r="Q59" s="15"/>
      <c r="R59" s="15"/>
      <c r="S59" s="15"/>
      <c r="T59" s="15"/>
    </row>
    <row r="60" spans="1:23" ht="15.9" customHeight="1" x14ac:dyDescent="0.2">
      <c r="A60" s="42" t="s">
        <v>28</v>
      </c>
      <c r="B60" s="25">
        <v>4</v>
      </c>
      <c r="C60" s="25">
        <v>4</v>
      </c>
      <c r="D60" s="25">
        <v>8800</v>
      </c>
      <c r="E60" s="27">
        <v>-1.5</v>
      </c>
      <c r="F60" s="25">
        <v>1</v>
      </c>
      <c r="G60" s="25">
        <v>1</v>
      </c>
      <c r="H60" s="25">
        <v>12600</v>
      </c>
      <c r="I60" s="27">
        <v>-1.6</v>
      </c>
      <c r="J60" s="25"/>
      <c r="K60" s="25"/>
      <c r="L60" s="25"/>
      <c r="M60" s="27"/>
      <c r="O60" s="7">
        <v>40100</v>
      </c>
      <c r="P60" s="7">
        <v>14800</v>
      </c>
      <c r="Q60" s="7"/>
      <c r="R60" s="15"/>
      <c r="S60" s="15"/>
      <c r="T60" s="15"/>
    </row>
    <row r="61" spans="1:23" ht="15.9" customHeight="1" x14ac:dyDescent="0.2">
      <c r="A61" s="58"/>
      <c r="B61" s="5">
        <v>4</v>
      </c>
      <c r="C61" s="5">
        <v>4</v>
      </c>
      <c r="D61" s="5">
        <v>8900</v>
      </c>
      <c r="E61" s="31">
        <v>-1.7</v>
      </c>
      <c r="F61" s="5">
        <v>1</v>
      </c>
      <c r="G61" s="5">
        <v>1</v>
      </c>
      <c r="H61" s="5">
        <v>12800</v>
      </c>
      <c r="I61" s="31">
        <v>-2.2999999999999998</v>
      </c>
      <c r="J61" s="5"/>
      <c r="K61" s="5"/>
      <c r="L61" s="5"/>
      <c r="M61" s="31"/>
      <c r="O61" s="17">
        <v>41600</v>
      </c>
      <c r="P61" s="17">
        <v>15500</v>
      </c>
      <c r="Q61" s="17"/>
      <c r="R61" s="17"/>
      <c r="S61" s="17"/>
      <c r="T61" s="17"/>
      <c r="U61" s="18"/>
      <c r="V61" s="18"/>
      <c r="W61" s="18"/>
    </row>
    <row r="62" spans="1:23" ht="15.9" customHeight="1" x14ac:dyDescent="0.2">
      <c r="A62" s="44" t="s">
        <v>29</v>
      </c>
      <c r="B62" s="3">
        <v>23</v>
      </c>
      <c r="C62" s="3">
        <v>23</v>
      </c>
      <c r="D62" s="3">
        <v>23900</v>
      </c>
      <c r="E62" s="26">
        <v>-0.5</v>
      </c>
      <c r="F62" s="3">
        <v>7</v>
      </c>
      <c r="G62" s="3">
        <v>7</v>
      </c>
      <c r="H62" s="3">
        <v>43200</v>
      </c>
      <c r="I62" s="26">
        <v>-0.4</v>
      </c>
      <c r="J62" s="3">
        <v>2</v>
      </c>
      <c r="K62" s="3">
        <v>2</v>
      </c>
      <c r="L62" s="3">
        <v>14500</v>
      </c>
      <c r="M62" s="26">
        <v>1.1000000000000001</v>
      </c>
      <c r="O62" s="7">
        <f t="shared" ref="O62:Q63" si="3">O64+O66</f>
        <v>575400</v>
      </c>
      <c r="P62" s="7">
        <f t="shared" si="3"/>
        <v>326200</v>
      </c>
      <c r="Q62" s="7">
        <f t="shared" si="3"/>
        <v>29000</v>
      </c>
      <c r="R62" s="15">
        <f>O62/23</f>
        <v>25017.391304347828</v>
      </c>
      <c r="S62" s="15">
        <f>P62/7</f>
        <v>46600</v>
      </c>
      <c r="T62" s="15">
        <f>Q62/2</f>
        <v>14500</v>
      </c>
      <c r="U62" s="10">
        <f>O62/O63-1</f>
        <v>-1.5653066461380538E-2</v>
      </c>
      <c r="V62" s="10">
        <f>P62/P63-1</f>
        <v>-2.4813153961136036E-2</v>
      </c>
      <c r="W62" s="10">
        <f>Q62/Q63-1</f>
        <v>-1.3605442176870763E-2</v>
      </c>
    </row>
    <row r="63" spans="1:23" ht="15.9" customHeight="1" x14ac:dyDescent="0.2">
      <c r="A63" s="58"/>
      <c r="B63" s="4">
        <v>23</v>
      </c>
      <c r="C63" s="4">
        <v>23</v>
      </c>
      <c r="D63" s="4">
        <v>24000</v>
      </c>
      <c r="E63" s="29">
        <v>-0.6</v>
      </c>
      <c r="F63" s="4">
        <v>7</v>
      </c>
      <c r="G63" s="4">
        <v>6</v>
      </c>
      <c r="H63" s="4">
        <v>43400</v>
      </c>
      <c r="I63" s="29">
        <v>-0.4</v>
      </c>
      <c r="J63" s="4">
        <v>2</v>
      </c>
      <c r="K63" s="4">
        <v>2</v>
      </c>
      <c r="L63" s="4">
        <v>14300</v>
      </c>
      <c r="M63" s="29">
        <v>0.4</v>
      </c>
      <c r="O63" s="17">
        <f t="shared" si="3"/>
        <v>584550</v>
      </c>
      <c r="P63" s="17">
        <f t="shared" si="3"/>
        <v>334500</v>
      </c>
      <c r="Q63" s="17">
        <f t="shared" si="3"/>
        <v>29400</v>
      </c>
      <c r="R63" s="17"/>
      <c r="S63" s="17"/>
      <c r="T63" s="17"/>
      <c r="U63" s="18"/>
      <c r="V63" s="18"/>
      <c r="W63" s="18"/>
    </row>
    <row r="64" spans="1:23" ht="15.9" customHeight="1" x14ac:dyDescent="0.2">
      <c r="A64" s="44" t="s">
        <v>8</v>
      </c>
      <c r="B64" s="3">
        <v>8</v>
      </c>
      <c r="C64" s="3">
        <v>8</v>
      </c>
      <c r="D64" s="3">
        <v>31800</v>
      </c>
      <c r="E64" s="26">
        <v>-0.3</v>
      </c>
      <c r="F64" s="3">
        <v>2</v>
      </c>
      <c r="G64" s="3">
        <v>2</v>
      </c>
      <c r="H64" s="3">
        <v>60100</v>
      </c>
      <c r="I64" s="26">
        <v>-0.2</v>
      </c>
      <c r="J64" s="3">
        <v>1</v>
      </c>
      <c r="K64" s="3">
        <v>1</v>
      </c>
      <c r="L64" s="3">
        <v>15900</v>
      </c>
      <c r="M64" s="26">
        <v>0.6</v>
      </c>
      <c r="O64" s="7">
        <v>263600</v>
      </c>
      <c r="P64" s="7">
        <v>127400</v>
      </c>
      <c r="Q64" s="7">
        <v>16400</v>
      </c>
      <c r="R64" s="15"/>
      <c r="S64" s="15"/>
      <c r="T64" s="15"/>
    </row>
    <row r="65" spans="1:23" ht="15.9" customHeight="1" x14ac:dyDescent="0.2">
      <c r="A65" s="43"/>
      <c r="B65" s="35">
        <v>8</v>
      </c>
      <c r="C65" s="35">
        <v>8</v>
      </c>
      <c r="D65" s="35">
        <v>31800</v>
      </c>
      <c r="E65" s="36">
        <v>-0.4</v>
      </c>
      <c r="F65" s="35">
        <v>2</v>
      </c>
      <c r="G65" s="35">
        <v>2</v>
      </c>
      <c r="H65" s="35">
        <v>60200</v>
      </c>
      <c r="I65" s="36">
        <v>-0.2</v>
      </c>
      <c r="J65" s="35">
        <v>1</v>
      </c>
      <c r="K65" s="35">
        <v>1</v>
      </c>
      <c r="L65" s="35">
        <v>15800</v>
      </c>
      <c r="M65" s="36">
        <v>0</v>
      </c>
      <c r="O65" s="15">
        <v>266700</v>
      </c>
      <c r="P65" s="15">
        <v>130100</v>
      </c>
      <c r="Q65" s="15">
        <v>16700</v>
      </c>
      <c r="R65" s="15"/>
      <c r="S65" s="15"/>
      <c r="T65" s="15"/>
    </row>
    <row r="66" spans="1:23" ht="15.9" customHeight="1" x14ac:dyDescent="0.2">
      <c r="A66" s="42" t="s">
        <v>30</v>
      </c>
      <c r="B66" s="25">
        <v>15</v>
      </c>
      <c r="C66" s="25">
        <v>15</v>
      </c>
      <c r="D66" s="25">
        <v>19700</v>
      </c>
      <c r="E66" s="27">
        <v>-0.7</v>
      </c>
      <c r="F66" s="25">
        <v>5</v>
      </c>
      <c r="G66" s="25">
        <v>5</v>
      </c>
      <c r="H66" s="25">
        <v>36500</v>
      </c>
      <c r="I66" s="27">
        <v>-0.5</v>
      </c>
      <c r="J66" s="25">
        <v>1</v>
      </c>
      <c r="K66" s="25">
        <v>1</v>
      </c>
      <c r="L66" s="25">
        <v>13000</v>
      </c>
      <c r="M66" s="27">
        <v>1.6</v>
      </c>
      <c r="O66" s="8">
        <v>311800</v>
      </c>
      <c r="P66" s="8">
        <v>198800</v>
      </c>
      <c r="Q66" s="8">
        <v>12600</v>
      </c>
      <c r="R66" s="16"/>
      <c r="S66" s="16"/>
      <c r="T66" s="16"/>
      <c r="U66" s="20"/>
      <c r="V66" s="20"/>
      <c r="W66" s="20"/>
    </row>
    <row r="67" spans="1:23" ht="15.9" customHeight="1" x14ac:dyDescent="0.2">
      <c r="A67" s="58"/>
      <c r="B67" s="5">
        <v>15</v>
      </c>
      <c r="C67" s="5">
        <v>15</v>
      </c>
      <c r="D67" s="5">
        <v>19800</v>
      </c>
      <c r="E67" s="31">
        <v>-0.7</v>
      </c>
      <c r="F67" s="5">
        <v>5</v>
      </c>
      <c r="G67" s="5">
        <v>4</v>
      </c>
      <c r="H67" s="5">
        <v>36700</v>
      </c>
      <c r="I67" s="31">
        <v>-0.6</v>
      </c>
      <c r="J67" s="5">
        <v>1</v>
      </c>
      <c r="K67" s="5">
        <v>1</v>
      </c>
      <c r="L67" s="5">
        <v>12800</v>
      </c>
      <c r="M67" s="31">
        <v>0.8</v>
      </c>
      <c r="O67" s="17">
        <v>317850</v>
      </c>
      <c r="P67" s="17">
        <v>204400</v>
      </c>
      <c r="Q67" s="17">
        <v>12700</v>
      </c>
      <c r="R67" s="17"/>
      <c r="S67" s="17"/>
      <c r="T67" s="17"/>
      <c r="U67" s="18"/>
      <c r="V67" s="18"/>
      <c r="W67" s="18"/>
    </row>
    <row r="68" spans="1:23" ht="15.9" customHeight="1" x14ac:dyDescent="0.2">
      <c r="A68" s="44" t="s">
        <v>31</v>
      </c>
      <c r="B68" s="3">
        <v>15</v>
      </c>
      <c r="C68" s="3">
        <v>15</v>
      </c>
      <c r="D68" s="3">
        <v>18300</v>
      </c>
      <c r="E68" s="26">
        <v>-1.2</v>
      </c>
      <c r="F68" s="3">
        <v>7</v>
      </c>
      <c r="G68" s="3">
        <v>7</v>
      </c>
      <c r="H68" s="3">
        <v>32800</v>
      </c>
      <c r="I68" s="26">
        <v>-1.2</v>
      </c>
      <c r="J68" s="3"/>
      <c r="K68" s="3"/>
      <c r="L68" s="3"/>
      <c r="M68" s="26"/>
      <c r="O68" s="7">
        <f>O70+O72+O74+O76+O78</f>
        <v>303500</v>
      </c>
      <c r="P68" s="7">
        <f>P70+P72+P74+P76+P78</f>
        <v>255300</v>
      </c>
      <c r="Q68" s="7"/>
      <c r="R68" s="15">
        <f>O68/15</f>
        <v>20233.333333333332</v>
      </c>
      <c r="S68" s="15">
        <f>P68/7</f>
        <v>36471.428571428572</v>
      </c>
      <c r="T68" s="15"/>
      <c r="U68" s="10">
        <f>O68/O69-1</f>
        <v>-2.6931708881051564E-2</v>
      </c>
      <c r="V68" s="10">
        <f>P68/P69-1</f>
        <v>-2.6315789473684181E-2</v>
      </c>
    </row>
    <row r="69" spans="1:23" ht="15.9" customHeight="1" x14ac:dyDescent="0.2">
      <c r="A69" s="58"/>
      <c r="B69" s="4">
        <v>15</v>
      </c>
      <c r="C69" s="4">
        <v>15</v>
      </c>
      <c r="D69" s="4">
        <v>18600</v>
      </c>
      <c r="E69" s="29">
        <v>-1.3</v>
      </c>
      <c r="F69" s="4">
        <v>7</v>
      </c>
      <c r="G69" s="4">
        <v>7</v>
      </c>
      <c r="H69" s="4">
        <v>33200</v>
      </c>
      <c r="I69" s="29">
        <v>-1.4</v>
      </c>
      <c r="J69" s="4"/>
      <c r="K69" s="4"/>
      <c r="L69" s="4"/>
      <c r="M69" s="29"/>
      <c r="O69" s="17">
        <f>O71+O73+O75+O77+O79</f>
        <v>311900</v>
      </c>
      <c r="P69" s="17">
        <f>P71+P73+P75+P77+P79</f>
        <v>262200</v>
      </c>
      <c r="Q69" s="17"/>
      <c r="R69" s="17"/>
      <c r="S69" s="17"/>
      <c r="T69" s="17"/>
      <c r="U69" s="18"/>
      <c r="V69" s="18"/>
      <c r="W69" s="18"/>
    </row>
    <row r="70" spans="1:23" ht="15.9" customHeight="1" x14ac:dyDescent="0.2">
      <c r="A70" s="44" t="s">
        <v>9</v>
      </c>
      <c r="B70" s="3">
        <v>3</v>
      </c>
      <c r="C70" s="3">
        <v>3</v>
      </c>
      <c r="D70" s="3">
        <v>13800</v>
      </c>
      <c r="E70" s="26">
        <v>-1.1000000000000001</v>
      </c>
      <c r="F70" s="3">
        <v>2</v>
      </c>
      <c r="G70" s="3">
        <v>2</v>
      </c>
      <c r="H70" s="3">
        <v>40500</v>
      </c>
      <c r="I70" s="26">
        <v>-0.9</v>
      </c>
      <c r="J70" s="3"/>
      <c r="K70" s="3"/>
      <c r="L70" s="3"/>
      <c r="M70" s="26"/>
      <c r="O70" s="7">
        <v>46600</v>
      </c>
      <c r="P70" s="7">
        <v>88700</v>
      </c>
      <c r="Q70" s="7"/>
      <c r="R70" s="15"/>
      <c r="S70" s="15"/>
      <c r="T70" s="15"/>
    </row>
    <row r="71" spans="1:23" ht="15.9" customHeight="1" x14ac:dyDescent="0.2">
      <c r="A71" s="43"/>
      <c r="B71" s="35">
        <v>3</v>
      </c>
      <c r="C71" s="35">
        <v>3</v>
      </c>
      <c r="D71" s="35">
        <v>14000</v>
      </c>
      <c r="E71" s="36">
        <v>-1.3</v>
      </c>
      <c r="F71" s="35">
        <v>2</v>
      </c>
      <c r="G71" s="35">
        <v>2</v>
      </c>
      <c r="H71" s="35">
        <v>40800</v>
      </c>
      <c r="I71" s="36">
        <v>-1.3</v>
      </c>
      <c r="J71" s="35"/>
      <c r="K71" s="35"/>
      <c r="L71" s="35"/>
      <c r="M71" s="36"/>
      <c r="O71" s="15">
        <v>48300</v>
      </c>
      <c r="P71" s="15">
        <v>90400</v>
      </c>
      <c r="Q71" s="15"/>
      <c r="R71" s="15"/>
      <c r="S71" s="15"/>
      <c r="T71" s="15"/>
    </row>
    <row r="72" spans="1:23" ht="15.9" customHeight="1" x14ac:dyDescent="0.2">
      <c r="A72" s="42" t="s">
        <v>10</v>
      </c>
      <c r="B72" s="25">
        <v>3</v>
      </c>
      <c r="C72" s="25">
        <v>3</v>
      </c>
      <c r="D72" s="25">
        <v>21500</v>
      </c>
      <c r="E72" s="27">
        <v>-0.7</v>
      </c>
      <c r="F72" s="25">
        <v>2</v>
      </c>
      <c r="G72" s="25">
        <v>2</v>
      </c>
      <c r="H72" s="25">
        <v>35200</v>
      </c>
      <c r="I72" s="27">
        <v>-1.2</v>
      </c>
      <c r="J72" s="25"/>
      <c r="K72" s="25"/>
      <c r="L72" s="25"/>
      <c r="M72" s="27"/>
      <c r="O72" s="7">
        <v>69300</v>
      </c>
      <c r="P72" s="7">
        <v>77500</v>
      </c>
      <c r="Q72" s="7"/>
      <c r="R72" s="15"/>
      <c r="S72" s="15"/>
      <c r="T72" s="15"/>
    </row>
    <row r="73" spans="1:23" ht="15.9" customHeight="1" x14ac:dyDescent="0.2">
      <c r="A73" s="43"/>
      <c r="B73" s="35">
        <v>3</v>
      </c>
      <c r="C73" s="35">
        <v>3</v>
      </c>
      <c r="D73" s="35">
        <v>21700</v>
      </c>
      <c r="E73" s="36">
        <v>-1</v>
      </c>
      <c r="F73" s="35">
        <v>2</v>
      </c>
      <c r="G73" s="35">
        <v>2</v>
      </c>
      <c r="H73" s="35">
        <v>35600</v>
      </c>
      <c r="I73" s="36">
        <v>-1.3</v>
      </c>
      <c r="J73" s="35"/>
      <c r="K73" s="35"/>
      <c r="L73" s="35"/>
      <c r="M73" s="36"/>
      <c r="O73" s="15">
        <v>70800</v>
      </c>
      <c r="P73" s="15">
        <v>79600</v>
      </c>
      <c r="Q73" s="15"/>
      <c r="R73" s="15"/>
      <c r="S73" s="15"/>
      <c r="T73" s="15"/>
    </row>
    <row r="74" spans="1:23" ht="15.9" customHeight="1" x14ac:dyDescent="0.2">
      <c r="A74" s="42" t="s">
        <v>32</v>
      </c>
      <c r="B74" s="25">
        <v>4</v>
      </c>
      <c r="C74" s="25">
        <v>4</v>
      </c>
      <c r="D74" s="25">
        <v>18800</v>
      </c>
      <c r="E74" s="27">
        <v>-1.7</v>
      </c>
      <c r="F74" s="25">
        <v>1</v>
      </c>
      <c r="G74" s="25">
        <v>1</v>
      </c>
      <c r="H74" s="25">
        <v>28000</v>
      </c>
      <c r="I74" s="27">
        <v>-2.1</v>
      </c>
      <c r="J74" s="25"/>
      <c r="K74" s="25"/>
      <c r="L74" s="25"/>
      <c r="M74" s="27"/>
      <c r="O74" s="7">
        <v>84700</v>
      </c>
      <c r="P74" s="7">
        <v>32000</v>
      </c>
      <c r="Q74" s="7"/>
      <c r="R74" s="15"/>
      <c r="S74" s="15"/>
      <c r="T74" s="15"/>
    </row>
    <row r="75" spans="1:23" ht="15.9" customHeight="1" x14ac:dyDescent="0.2">
      <c r="A75" s="43"/>
      <c r="B75" s="35">
        <v>4</v>
      </c>
      <c r="C75" s="35">
        <v>4</v>
      </c>
      <c r="D75" s="35">
        <v>19100</v>
      </c>
      <c r="E75" s="36">
        <v>-1.7</v>
      </c>
      <c r="F75" s="35">
        <v>1</v>
      </c>
      <c r="G75" s="35">
        <v>1</v>
      </c>
      <c r="H75" s="35">
        <v>28600</v>
      </c>
      <c r="I75" s="36">
        <v>-2.1</v>
      </c>
      <c r="J75" s="35"/>
      <c r="K75" s="35"/>
      <c r="L75" s="35"/>
      <c r="M75" s="36"/>
      <c r="O75" s="15">
        <v>87300</v>
      </c>
      <c r="P75" s="15">
        <v>33100</v>
      </c>
      <c r="Q75" s="15"/>
      <c r="R75" s="15"/>
      <c r="S75" s="15"/>
      <c r="T75" s="15"/>
    </row>
    <row r="76" spans="1:23" ht="15.9" customHeight="1" x14ac:dyDescent="0.2">
      <c r="A76" s="42" t="s">
        <v>11</v>
      </c>
      <c r="B76" s="25">
        <v>2</v>
      </c>
      <c r="C76" s="25">
        <v>2</v>
      </c>
      <c r="D76" s="25">
        <v>18600</v>
      </c>
      <c r="E76" s="27">
        <v>-0.4</v>
      </c>
      <c r="F76" s="25">
        <v>1</v>
      </c>
      <c r="G76" s="25">
        <v>1</v>
      </c>
      <c r="H76" s="25">
        <v>23400</v>
      </c>
      <c r="I76" s="27">
        <v>-0.8</v>
      </c>
      <c r="J76" s="25"/>
      <c r="K76" s="25"/>
      <c r="L76" s="25"/>
      <c r="M76" s="27"/>
      <c r="O76" s="7">
        <v>40400</v>
      </c>
      <c r="P76" s="7">
        <v>26400</v>
      </c>
      <c r="Q76" s="7"/>
      <c r="R76" s="15"/>
      <c r="S76" s="15"/>
      <c r="T76" s="15"/>
    </row>
    <row r="77" spans="1:23" ht="15.9" customHeight="1" x14ac:dyDescent="0.2">
      <c r="A77" s="43"/>
      <c r="B77" s="35">
        <v>2</v>
      </c>
      <c r="C77" s="35">
        <v>2</v>
      </c>
      <c r="D77" s="35">
        <v>18700</v>
      </c>
      <c r="E77" s="36">
        <v>0</v>
      </c>
      <c r="F77" s="35">
        <v>1</v>
      </c>
      <c r="G77" s="35">
        <v>1</v>
      </c>
      <c r="H77" s="35">
        <v>23600</v>
      </c>
      <c r="I77" s="36">
        <v>-0.8</v>
      </c>
      <c r="J77" s="35"/>
      <c r="K77" s="35"/>
      <c r="L77" s="35"/>
      <c r="M77" s="36"/>
      <c r="O77" s="15">
        <v>41600</v>
      </c>
      <c r="P77" s="15">
        <v>27500</v>
      </c>
      <c r="Q77" s="15"/>
      <c r="R77" s="15"/>
      <c r="S77" s="15"/>
      <c r="T77" s="15"/>
    </row>
    <row r="78" spans="1:23" ht="15.9" customHeight="1" x14ac:dyDescent="0.2">
      <c r="A78" s="42" t="s">
        <v>12</v>
      </c>
      <c r="B78" s="25">
        <v>3</v>
      </c>
      <c r="C78" s="25">
        <v>3</v>
      </c>
      <c r="D78" s="25">
        <v>18800</v>
      </c>
      <c r="E78" s="27">
        <v>-1.7</v>
      </c>
      <c r="F78" s="25">
        <v>1</v>
      </c>
      <c r="G78" s="25">
        <v>1</v>
      </c>
      <c r="H78" s="25">
        <v>27100</v>
      </c>
      <c r="I78" s="27">
        <v>-1.8</v>
      </c>
      <c r="J78" s="25"/>
      <c r="K78" s="25"/>
      <c r="L78" s="25"/>
      <c r="M78" s="27"/>
      <c r="O78" s="7">
        <v>62500</v>
      </c>
      <c r="P78" s="7">
        <v>30700</v>
      </c>
      <c r="Q78" s="7"/>
      <c r="R78" s="15"/>
      <c r="S78" s="15"/>
      <c r="T78" s="15"/>
    </row>
    <row r="79" spans="1:23" ht="15.9" customHeight="1" x14ac:dyDescent="0.2">
      <c r="A79" s="58"/>
      <c r="B79" s="4">
        <v>3</v>
      </c>
      <c r="C79" s="4">
        <v>3</v>
      </c>
      <c r="D79" s="4">
        <v>19100</v>
      </c>
      <c r="E79" s="29">
        <v>-1.7</v>
      </c>
      <c r="F79" s="4">
        <v>1</v>
      </c>
      <c r="G79" s="4">
        <v>1</v>
      </c>
      <c r="H79" s="4">
        <v>27600</v>
      </c>
      <c r="I79" s="29">
        <v>-2.1</v>
      </c>
      <c r="J79" s="4"/>
      <c r="K79" s="4"/>
      <c r="L79" s="4"/>
      <c r="M79" s="29"/>
      <c r="O79" s="15">
        <v>63900</v>
      </c>
      <c r="P79" s="15">
        <v>31600</v>
      </c>
      <c r="Q79" s="15"/>
      <c r="R79" s="15"/>
      <c r="S79" s="15"/>
      <c r="T79" s="15"/>
    </row>
    <row r="80" spans="1:23" x14ac:dyDescent="0.2">
      <c r="D80" s="21">
        <v>19500</v>
      </c>
      <c r="H80" s="21">
        <v>28200</v>
      </c>
      <c r="I80" s="21">
        <v>-2.4</v>
      </c>
      <c r="L80" s="21"/>
      <c r="M80" s="21"/>
      <c r="O80" s="15"/>
      <c r="P80" s="15"/>
      <c r="Q80" s="15"/>
      <c r="R80" s="15"/>
      <c r="S80" s="15"/>
      <c r="T80" s="15"/>
    </row>
    <row r="81" spans="4:20" x14ac:dyDescent="0.2">
      <c r="D81" s="21"/>
      <c r="H81" s="21"/>
      <c r="I81" s="21"/>
      <c r="L81" s="21"/>
      <c r="M81" s="21"/>
      <c r="O81" s="15"/>
      <c r="P81" s="15"/>
      <c r="Q81" s="15"/>
      <c r="R81" s="15"/>
      <c r="S81" s="15"/>
      <c r="T81" s="15"/>
    </row>
    <row r="82" spans="4:20" x14ac:dyDescent="0.2">
      <c r="D82" s="21"/>
      <c r="H82" s="21"/>
      <c r="I82" s="21"/>
      <c r="L82" s="21"/>
      <c r="M82" s="21"/>
      <c r="O82" s="15"/>
      <c r="P82" s="15"/>
      <c r="Q82" s="15"/>
      <c r="R82" s="15"/>
      <c r="S82" s="15"/>
      <c r="T82" s="15"/>
    </row>
    <row r="83" spans="4:20" x14ac:dyDescent="0.2">
      <c r="D83" s="21"/>
      <c r="H83" s="21"/>
      <c r="I83" s="21"/>
      <c r="L83" s="21"/>
      <c r="M83" s="21"/>
      <c r="O83" s="15"/>
      <c r="P83" s="15"/>
      <c r="Q83" s="15"/>
      <c r="R83" s="15"/>
      <c r="S83" s="15"/>
      <c r="T83" s="15"/>
    </row>
    <row r="84" spans="4:20" x14ac:dyDescent="0.2">
      <c r="D84" s="21"/>
      <c r="H84" s="21"/>
      <c r="I84" s="21"/>
      <c r="L84" s="21"/>
      <c r="M84" s="21"/>
      <c r="O84" s="15"/>
      <c r="P84" s="15"/>
      <c r="Q84" s="15"/>
      <c r="R84" s="15"/>
      <c r="S84" s="15"/>
      <c r="T84" s="15"/>
    </row>
    <row r="85" spans="4:20" x14ac:dyDescent="0.2">
      <c r="D85" s="21"/>
      <c r="H85" s="21"/>
      <c r="I85" s="21"/>
      <c r="L85" s="21"/>
      <c r="M85" s="21"/>
      <c r="O85" s="15"/>
      <c r="P85" s="15"/>
      <c r="Q85" s="15"/>
      <c r="R85" s="15"/>
      <c r="S85" s="15"/>
      <c r="T85" s="15"/>
    </row>
    <row r="86" spans="4:20" x14ac:dyDescent="0.2">
      <c r="D86" s="21"/>
      <c r="H86" s="21"/>
      <c r="I86" s="21"/>
      <c r="L86" s="21"/>
      <c r="M86" s="21"/>
      <c r="O86" s="15"/>
      <c r="P86" s="15"/>
      <c r="Q86" s="15"/>
      <c r="R86" s="15"/>
      <c r="S86" s="15"/>
      <c r="T86" s="15"/>
    </row>
    <row r="87" spans="4:20" x14ac:dyDescent="0.2">
      <c r="D87" s="21"/>
      <c r="H87" s="21"/>
      <c r="I87" s="21"/>
      <c r="L87" s="21"/>
      <c r="M87" s="21"/>
      <c r="O87" s="15"/>
      <c r="P87" s="15"/>
      <c r="Q87" s="15"/>
      <c r="R87" s="15"/>
      <c r="S87" s="15"/>
      <c r="T87" s="15"/>
    </row>
    <row r="88" spans="4:20" x14ac:dyDescent="0.2">
      <c r="D88" s="21"/>
      <c r="H88" s="21"/>
      <c r="I88" s="21"/>
      <c r="L88" s="21"/>
      <c r="M88" s="21"/>
      <c r="O88" s="15"/>
      <c r="P88" s="15"/>
      <c r="Q88" s="15"/>
      <c r="R88" s="15"/>
      <c r="S88" s="15"/>
      <c r="T88" s="15"/>
    </row>
    <row r="89" spans="4:20" x14ac:dyDescent="0.2">
      <c r="D89" s="21"/>
      <c r="H89" s="21"/>
      <c r="I89" s="21"/>
      <c r="L89" s="21"/>
      <c r="M89" s="21"/>
      <c r="O89" s="15"/>
      <c r="P89" s="15"/>
      <c r="Q89" s="15"/>
      <c r="R89" s="15"/>
      <c r="S89" s="15"/>
      <c r="T89" s="15"/>
    </row>
    <row r="90" spans="4:20" x14ac:dyDescent="0.2">
      <c r="D90" s="21"/>
      <c r="H90" s="21"/>
      <c r="I90" s="21"/>
      <c r="L90" s="21"/>
      <c r="M90" s="21"/>
      <c r="O90" s="15"/>
      <c r="P90" s="15"/>
      <c r="Q90" s="15"/>
      <c r="R90" s="15"/>
      <c r="S90" s="15"/>
      <c r="T90" s="15"/>
    </row>
    <row r="91" spans="4:20" x14ac:dyDescent="0.2">
      <c r="D91" s="21"/>
      <c r="H91" s="21"/>
      <c r="I91" s="21"/>
      <c r="L91" s="21"/>
      <c r="M91" s="21"/>
      <c r="O91" s="15"/>
      <c r="P91" s="15"/>
      <c r="Q91" s="15"/>
      <c r="R91" s="15"/>
      <c r="S91" s="15"/>
      <c r="T91" s="15"/>
    </row>
    <row r="92" spans="4:20" x14ac:dyDescent="0.2">
      <c r="D92" s="21"/>
      <c r="H92" s="21"/>
      <c r="I92" s="21"/>
      <c r="L92" s="21"/>
      <c r="M92" s="21"/>
      <c r="O92" s="15"/>
      <c r="P92" s="15"/>
      <c r="Q92" s="15"/>
      <c r="R92" s="15"/>
      <c r="S92" s="15"/>
      <c r="T92" s="15"/>
    </row>
    <row r="93" spans="4:20" x14ac:dyDescent="0.2">
      <c r="D93" s="21"/>
      <c r="H93" s="21"/>
      <c r="I93" s="21"/>
      <c r="L93" s="21"/>
      <c r="M93" s="21"/>
      <c r="O93" s="15"/>
      <c r="P93" s="15"/>
      <c r="Q93" s="15"/>
      <c r="R93" s="15"/>
      <c r="S93" s="15"/>
      <c r="T93" s="15"/>
    </row>
    <row r="94" spans="4:20" x14ac:dyDescent="0.2">
      <c r="D94" s="21"/>
      <c r="H94" s="21"/>
      <c r="I94" s="21"/>
      <c r="L94" s="21"/>
      <c r="M94" s="21"/>
      <c r="O94" s="15"/>
      <c r="P94" s="15"/>
      <c r="Q94" s="15"/>
      <c r="R94" s="15"/>
      <c r="S94" s="15"/>
      <c r="T94" s="15"/>
    </row>
    <row r="95" spans="4:20" x14ac:dyDescent="0.2">
      <c r="D95" s="21"/>
      <c r="L95" s="21"/>
      <c r="M95" s="21"/>
      <c r="O95" s="15"/>
      <c r="P95" s="15"/>
      <c r="Q95" s="15"/>
      <c r="R95" s="15"/>
      <c r="S95" s="15"/>
      <c r="T95" s="15"/>
    </row>
    <row r="96" spans="4:20" x14ac:dyDescent="0.2">
      <c r="D96" s="21"/>
      <c r="L96" s="21"/>
      <c r="M96" s="21"/>
      <c r="O96" s="15"/>
      <c r="P96" s="15"/>
      <c r="Q96" s="15"/>
      <c r="R96" s="15"/>
      <c r="S96" s="15"/>
      <c r="T96" s="15"/>
    </row>
    <row r="97" spans="4:20" x14ac:dyDescent="0.2">
      <c r="D97" s="21"/>
      <c r="L97" s="21"/>
      <c r="M97" s="21"/>
      <c r="O97" s="15"/>
      <c r="P97" s="15"/>
      <c r="Q97" s="15"/>
      <c r="R97" s="15"/>
      <c r="S97" s="15"/>
      <c r="T97" s="15"/>
    </row>
    <row r="98" spans="4:20" x14ac:dyDescent="0.2">
      <c r="D98" s="21"/>
      <c r="L98" s="21"/>
      <c r="M98" s="21"/>
      <c r="O98" s="15"/>
      <c r="P98" s="15"/>
      <c r="Q98" s="15"/>
      <c r="R98" s="15"/>
      <c r="S98" s="15"/>
      <c r="T98" s="15"/>
    </row>
    <row r="99" spans="4:20" x14ac:dyDescent="0.2">
      <c r="D99" s="21"/>
      <c r="L99" s="21"/>
      <c r="M99" s="21"/>
      <c r="O99" s="15"/>
      <c r="P99" s="15"/>
      <c r="Q99" s="15"/>
      <c r="R99" s="15"/>
      <c r="S99" s="15"/>
      <c r="T99" s="15"/>
    </row>
    <row r="100" spans="4:20" x14ac:dyDescent="0.2">
      <c r="D100" s="21"/>
      <c r="L100" s="21"/>
      <c r="M100" s="21"/>
      <c r="O100" s="15"/>
      <c r="P100" s="15"/>
      <c r="Q100" s="15"/>
      <c r="R100" s="15"/>
      <c r="S100" s="15"/>
      <c r="T100" s="15"/>
    </row>
    <row r="101" spans="4:20" x14ac:dyDescent="0.2">
      <c r="D101" s="21"/>
      <c r="L101" s="21"/>
      <c r="M101" s="21"/>
      <c r="O101" s="15"/>
      <c r="P101" s="15"/>
      <c r="Q101" s="15"/>
      <c r="R101" s="15"/>
      <c r="S101" s="15"/>
      <c r="T101" s="15"/>
    </row>
    <row r="102" spans="4:20" x14ac:dyDescent="0.2">
      <c r="D102" s="21"/>
      <c r="L102" s="21"/>
      <c r="M102" s="21"/>
      <c r="O102" s="15"/>
      <c r="P102" s="15"/>
      <c r="Q102" s="15"/>
      <c r="R102" s="15"/>
      <c r="S102" s="15"/>
      <c r="T102" s="15"/>
    </row>
    <row r="103" spans="4:20" x14ac:dyDescent="0.2">
      <c r="D103" s="21"/>
      <c r="L103" s="21"/>
      <c r="M103" s="21"/>
      <c r="O103" s="15"/>
      <c r="P103" s="15"/>
      <c r="Q103" s="15"/>
      <c r="R103" s="15"/>
      <c r="S103" s="15"/>
      <c r="T103" s="15"/>
    </row>
    <row r="104" spans="4:20" x14ac:dyDescent="0.2">
      <c r="D104" s="21"/>
      <c r="L104" s="21"/>
      <c r="M104" s="21"/>
      <c r="O104" s="15"/>
      <c r="P104" s="15"/>
      <c r="Q104" s="15"/>
      <c r="R104" s="15"/>
      <c r="S104" s="15"/>
      <c r="T104" s="15"/>
    </row>
    <row r="105" spans="4:20" x14ac:dyDescent="0.2">
      <c r="D105" s="21"/>
      <c r="L105" s="21"/>
      <c r="M105" s="21"/>
      <c r="O105" s="15"/>
      <c r="P105" s="15"/>
      <c r="Q105" s="15"/>
      <c r="R105" s="15"/>
      <c r="S105" s="15"/>
      <c r="T105" s="15"/>
    </row>
    <row r="106" spans="4:20" x14ac:dyDescent="0.2">
      <c r="D106" s="21"/>
      <c r="L106" s="21"/>
      <c r="M106" s="21"/>
      <c r="O106" s="15"/>
      <c r="P106" s="15"/>
      <c r="Q106" s="15"/>
      <c r="R106" s="15"/>
      <c r="S106" s="15"/>
      <c r="T106" s="15"/>
    </row>
    <row r="107" spans="4:20" x14ac:dyDescent="0.2">
      <c r="D107" s="21"/>
      <c r="L107" s="21"/>
      <c r="M107" s="21"/>
      <c r="O107" s="15"/>
      <c r="P107" s="15"/>
      <c r="Q107" s="15"/>
      <c r="R107" s="15"/>
      <c r="S107" s="15"/>
      <c r="T107" s="15"/>
    </row>
    <row r="108" spans="4:20" x14ac:dyDescent="0.2">
      <c r="D108" s="21"/>
      <c r="L108" s="21"/>
      <c r="M108" s="21"/>
      <c r="O108" s="15"/>
      <c r="P108" s="15"/>
      <c r="Q108" s="15"/>
      <c r="R108" s="15"/>
      <c r="S108" s="15"/>
      <c r="T108" s="15"/>
    </row>
    <row r="109" spans="4:20" x14ac:dyDescent="0.2">
      <c r="D109" s="21"/>
      <c r="L109" s="21"/>
      <c r="M109" s="21"/>
      <c r="O109" s="15"/>
      <c r="P109" s="15"/>
      <c r="Q109" s="15"/>
      <c r="R109" s="15"/>
      <c r="S109" s="15"/>
      <c r="T109" s="15"/>
    </row>
    <row r="110" spans="4:20" x14ac:dyDescent="0.2">
      <c r="D110" s="21"/>
      <c r="L110" s="21"/>
      <c r="M110" s="21"/>
      <c r="O110" s="15"/>
      <c r="P110" s="15"/>
      <c r="Q110" s="15"/>
      <c r="R110" s="15"/>
      <c r="S110" s="15"/>
      <c r="T110" s="15"/>
    </row>
    <row r="111" spans="4:20" x14ac:dyDescent="0.2">
      <c r="D111" s="21"/>
      <c r="L111" s="21"/>
      <c r="M111" s="21"/>
      <c r="O111" s="15"/>
      <c r="P111" s="15"/>
      <c r="Q111" s="15"/>
      <c r="R111" s="15"/>
      <c r="S111" s="15"/>
      <c r="T111" s="15"/>
    </row>
    <row r="112" spans="4:20" x14ac:dyDescent="0.2">
      <c r="D112" s="21"/>
      <c r="L112" s="21"/>
      <c r="M112" s="21"/>
      <c r="O112" s="15"/>
      <c r="P112" s="15"/>
      <c r="Q112" s="15"/>
      <c r="R112" s="15"/>
      <c r="S112" s="15"/>
      <c r="T112" s="15"/>
    </row>
    <row r="113" spans="4:20" x14ac:dyDescent="0.2">
      <c r="D113" s="21"/>
      <c r="L113" s="21"/>
      <c r="M113" s="21"/>
      <c r="O113" s="15"/>
      <c r="P113" s="15"/>
      <c r="Q113" s="15"/>
      <c r="R113" s="15"/>
      <c r="S113" s="15"/>
      <c r="T113" s="15"/>
    </row>
    <row r="114" spans="4:20" x14ac:dyDescent="0.2">
      <c r="D114" s="21"/>
      <c r="L114" s="21"/>
      <c r="M114" s="21"/>
      <c r="O114" s="15"/>
      <c r="P114" s="15"/>
      <c r="Q114" s="15"/>
      <c r="R114" s="15"/>
      <c r="S114" s="15"/>
      <c r="T114" s="15"/>
    </row>
    <row r="115" spans="4:20" x14ac:dyDescent="0.2">
      <c r="D115" s="21"/>
      <c r="L115" s="21"/>
      <c r="M115" s="21"/>
      <c r="O115" s="15"/>
      <c r="P115" s="15"/>
      <c r="Q115" s="15"/>
      <c r="R115" s="15"/>
      <c r="S115" s="15"/>
      <c r="T115" s="15"/>
    </row>
    <row r="116" spans="4:20" x14ac:dyDescent="0.2">
      <c r="D116" s="21"/>
      <c r="L116" s="21"/>
      <c r="M116" s="21"/>
      <c r="O116" s="15"/>
      <c r="P116" s="15"/>
      <c r="Q116" s="15"/>
      <c r="R116" s="15"/>
      <c r="S116" s="15"/>
      <c r="T116" s="15"/>
    </row>
    <row r="117" spans="4:20" x14ac:dyDescent="0.2">
      <c r="D117" s="21"/>
      <c r="L117" s="21"/>
      <c r="M117" s="21"/>
      <c r="O117" s="15"/>
      <c r="P117" s="15"/>
      <c r="Q117" s="15"/>
      <c r="R117" s="15"/>
      <c r="S117" s="15"/>
      <c r="T117" s="15"/>
    </row>
    <row r="118" spans="4:20" x14ac:dyDescent="0.2">
      <c r="D118" s="21"/>
      <c r="L118" s="21"/>
      <c r="M118" s="21"/>
      <c r="O118" s="15"/>
      <c r="P118" s="15"/>
      <c r="Q118" s="15"/>
      <c r="R118" s="15"/>
      <c r="S118" s="15"/>
      <c r="T118" s="15"/>
    </row>
    <row r="119" spans="4:20" x14ac:dyDescent="0.2">
      <c r="D119" s="21"/>
      <c r="O119" s="15"/>
      <c r="P119" s="15"/>
      <c r="Q119" s="15"/>
      <c r="R119" s="15"/>
      <c r="S119" s="15"/>
      <c r="T119" s="15"/>
    </row>
    <row r="120" spans="4:20" x14ac:dyDescent="0.2">
      <c r="D120" s="21"/>
      <c r="O120" s="15"/>
      <c r="P120" s="15"/>
      <c r="Q120" s="15"/>
      <c r="R120" s="15"/>
      <c r="S120" s="15"/>
      <c r="T120" s="15"/>
    </row>
    <row r="121" spans="4:20" x14ac:dyDescent="0.2">
      <c r="D121" s="21"/>
      <c r="O121" s="15"/>
      <c r="P121" s="15"/>
      <c r="Q121" s="15"/>
      <c r="R121" s="15"/>
      <c r="S121" s="15"/>
      <c r="T121" s="15"/>
    </row>
    <row r="122" spans="4:20" x14ac:dyDescent="0.2">
      <c r="D122" s="21"/>
      <c r="O122" s="15"/>
      <c r="P122" s="15"/>
      <c r="Q122" s="15"/>
      <c r="R122" s="15"/>
      <c r="S122" s="15"/>
      <c r="T122" s="15"/>
    </row>
    <row r="123" spans="4:20" x14ac:dyDescent="0.2">
      <c r="D123" s="21"/>
      <c r="O123" s="15"/>
      <c r="P123" s="15"/>
      <c r="Q123" s="15"/>
      <c r="R123" s="22"/>
      <c r="S123" s="22"/>
      <c r="T123" s="22"/>
    </row>
    <row r="124" spans="4:20" x14ac:dyDescent="0.2">
      <c r="D124" s="21"/>
      <c r="O124" s="15"/>
      <c r="P124" s="15"/>
      <c r="Q124" s="15"/>
      <c r="R124" s="22"/>
      <c r="S124" s="22"/>
      <c r="T124" s="22"/>
    </row>
    <row r="125" spans="4:20" x14ac:dyDescent="0.2">
      <c r="D125" s="21"/>
      <c r="O125" s="15"/>
      <c r="P125" s="15"/>
      <c r="Q125" s="15"/>
      <c r="R125" s="22"/>
      <c r="S125" s="22"/>
      <c r="T125" s="22"/>
    </row>
    <row r="126" spans="4:20" x14ac:dyDescent="0.2">
      <c r="D126" s="21"/>
      <c r="O126" s="15"/>
      <c r="P126" s="15"/>
      <c r="Q126" s="15"/>
      <c r="R126" s="22"/>
      <c r="S126" s="22"/>
      <c r="T126" s="22"/>
    </row>
    <row r="127" spans="4:20" x14ac:dyDescent="0.2">
      <c r="D127" s="21"/>
      <c r="O127" s="15"/>
      <c r="P127" s="15"/>
      <c r="Q127" s="15"/>
      <c r="R127" s="22"/>
      <c r="S127" s="22"/>
      <c r="T127" s="22"/>
    </row>
    <row r="128" spans="4:20" x14ac:dyDescent="0.2">
      <c r="D128" s="21"/>
      <c r="O128" s="15"/>
      <c r="P128" s="15"/>
      <c r="Q128" s="15"/>
      <c r="R128" s="22"/>
      <c r="S128" s="22"/>
      <c r="T128" s="22"/>
    </row>
    <row r="129" spans="4:20" x14ac:dyDescent="0.2">
      <c r="D129" s="21"/>
      <c r="O129" s="15"/>
      <c r="P129" s="15"/>
      <c r="Q129" s="15"/>
      <c r="R129" s="22"/>
      <c r="S129" s="22"/>
      <c r="T129" s="22"/>
    </row>
    <row r="130" spans="4:20" x14ac:dyDescent="0.2">
      <c r="D130" s="21"/>
      <c r="O130" s="15"/>
      <c r="P130" s="15"/>
      <c r="Q130" s="15"/>
      <c r="R130" s="22"/>
      <c r="S130" s="22"/>
      <c r="T130" s="22"/>
    </row>
    <row r="131" spans="4:20" x14ac:dyDescent="0.2">
      <c r="D131" s="21"/>
      <c r="O131" s="15"/>
      <c r="P131" s="15"/>
      <c r="Q131" s="15"/>
      <c r="R131" s="22"/>
      <c r="S131" s="22"/>
      <c r="T131" s="22"/>
    </row>
    <row r="132" spans="4:20" x14ac:dyDescent="0.2">
      <c r="D132" s="21"/>
      <c r="O132" s="15"/>
      <c r="P132" s="15"/>
      <c r="Q132" s="15"/>
      <c r="R132" s="22"/>
      <c r="S132" s="22"/>
      <c r="T132" s="22"/>
    </row>
    <row r="133" spans="4:20" x14ac:dyDescent="0.2">
      <c r="D133" s="21"/>
      <c r="O133" s="15"/>
      <c r="P133" s="15"/>
      <c r="Q133" s="15"/>
      <c r="R133" s="22"/>
      <c r="S133" s="22"/>
      <c r="T133" s="22"/>
    </row>
    <row r="134" spans="4:20" x14ac:dyDescent="0.2">
      <c r="D134" s="21"/>
      <c r="O134" s="15"/>
      <c r="P134" s="15"/>
      <c r="Q134" s="15"/>
      <c r="R134" s="22"/>
      <c r="S134" s="22"/>
      <c r="T134" s="22"/>
    </row>
    <row r="135" spans="4:20" x14ac:dyDescent="0.2">
      <c r="D135" s="21"/>
      <c r="O135" s="15"/>
      <c r="P135" s="15"/>
      <c r="Q135" s="15"/>
      <c r="R135" s="22"/>
      <c r="S135" s="22"/>
      <c r="T135" s="22"/>
    </row>
    <row r="136" spans="4:20" x14ac:dyDescent="0.2">
      <c r="D136" s="21"/>
      <c r="O136" s="15"/>
      <c r="P136" s="15"/>
      <c r="Q136" s="15"/>
      <c r="R136" s="22"/>
      <c r="S136" s="22"/>
      <c r="T136" s="22"/>
    </row>
    <row r="137" spans="4:20" x14ac:dyDescent="0.2">
      <c r="D137" s="21"/>
      <c r="O137" s="15"/>
      <c r="P137" s="15"/>
      <c r="Q137" s="15"/>
      <c r="R137" s="22"/>
      <c r="S137" s="22"/>
      <c r="T137" s="22"/>
    </row>
    <row r="138" spans="4:20" x14ac:dyDescent="0.2">
      <c r="D138" s="21"/>
      <c r="O138" s="15"/>
      <c r="P138" s="15"/>
      <c r="Q138" s="15"/>
      <c r="R138" s="22"/>
      <c r="S138" s="22"/>
      <c r="T138" s="22"/>
    </row>
    <row r="139" spans="4:20" x14ac:dyDescent="0.2">
      <c r="D139" s="21"/>
      <c r="O139" s="15"/>
      <c r="P139" s="15"/>
      <c r="Q139" s="15"/>
      <c r="R139" s="22"/>
      <c r="S139" s="22"/>
      <c r="T139" s="22"/>
    </row>
    <row r="140" spans="4:20" x14ac:dyDescent="0.2">
      <c r="D140" s="21"/>
      <c r="O140" s="15"/>
      <c r="P140" s="15"/>
      <c r="Q140" s="15"/>
      <c r="R140" s="22"/>
      <c r="S140" s="22"/>
      <c r="T140" s="22"/>
    </row>
    <row r="141" spans="4:20" x14ac:dyDescent="0.2">
      <c r="D141" s="21"/>
      <c r="R141" s="22"/>
      <c r="S141" s="22"/>
      <c r="T141" s="22"/>
    </row>
    <row r="142" spans="4:20" x14ac:dyDescent="0.2">
      <c r="D142" s="21"/>
      <c r="R142" s="22"/>
      <c r="S142" s="22"/>
      <c r="T142" s="22"/>
    </row>
    <row r="143" spans="4:20" x14ac:dyDescent="0.2">
      <c r="D143" s="21"/>
      <c r="R143" s="22"/>
      <c r="S143" s="22"/>
      <c r="T143" s="22"/>
    </row>
    <row r="144" spans="4:20" x14ac:dyDescent="0.2">
      <c r="D144" s="21"/>
      <c r="R144" s="22"/>
      <c r="S144" s="22"/>
      <c r="T144" s="22"/>
    </row>
    <row r="145" spans="4:20" x14ac:dyDescent="0.2">
      <c r="D145" s="21"/>
      <c r="R145" s="22"/>
      <c r="S145" s="22"/>
      <c r="T145" s="22"/>
    </row>
    <row r="146" spans="4:20" x14ac:dyDescent="0.2">
      <c r="D146" s="21"/>
      <c r="R146" s="22"/>
      <c r="S146" s="22"/>
      <c r="T146" s="22"/>
    </row>
    <row r="147" spans="4:20" x14ac:dyDescent="0.2">
      <c r="D147" s="21"/>
    </row>
    <row r="148" spans="4:20" x14ac:dyDescent="0.2">
      <c r="D148" s="21"/>
    </row>
    <row r="149" spans="4:20" x14ac:dyDescent="0.2">
      <c r="D149" s="21"/>
    </row>
    <row r="150" spans="4:20" x14ac:dyDescent="0.2">
      <c r="D150" s="21"/>
    </row>
    <row r="151" spans="4:20" x14ac:dyDescent="0.2">
      <c r="D151" s="21"/>
    </row>
    <row r="152" spans="4:20" x14ac:dyDescent="0.2">
      <c r="D152" s="21"/>
    </row>
  </sheetData>
  <sheetProtection sheet="1" objects="1" scenarios="1"/>
  <mergeCells count="54">
    <mergeCell ref="F6:M6"/>
    <mergeCell ref="A76:A77"/>
    <mergeCell ref="J7:M7"/>
    <mergeCell ref="J8:K8"/>
    <mergeCell ref="L8:L9"/>
    <mergeCell ref="M8:M9"/>
    <mergeCell ref="A60:A61"/>
    <mergeCell ref="A62:A63"/>
    <mergeCell ref="A52:A53"/>
    <mergeCell ref="A54:A55"/>
    <mergeCell ref="A58:A59"/>
    <mergeCell ref="A48:A49"/>
    <mergeCell ref="A50:A51"/>
    <mergeCell ref="A10:A11"/>
    <mergeCell ref="A30:A31"/>
    <mergeCell ref="A32:A33"/>
    <mergeCell ref="A78:A79"/>
    <mergeCell ref="A70:A71"/>
    <mergeCell ref="A72:A73"/>
    <mergeCell ref="A74:A75"/>
    <mergeCell ref="A64:A65"/>
    <mergeCell ref="A66:A67"/>
    <mergeCell ref="A68:A69"/>
    <mergeCell ref="I8:I9"/>
    <mergeCell ref="A56:A57"/>
    <mergeCell ref="A46:A47"/>
    <mergeCell ref="A44:A45"/>
    <mergeCell ref="A36:A37"/>
    <mergeCell ref="A38:A39"/>
    <mergeCell ref="A24:A25"/>
    <mergeCell ref="A26:A27"/>
    <mergeCell ref="A28:A29"/>
    <mergeCell ref="A40:A41"/>
    <mergeCell ref="A34:A35"/>
    <mergeCell ref="A12:A13"/>
    <mergeCell ref="E8:E9"/>
    <mergeCell ref="F8:G8"/>
    <mergeCell ref="H8:H9"/>
    <mergeCell ref="A1:N1"/>
    <mergeCell ref="O8:Q8"/>
    <mergeCell ref="R8:T8"/>
    <mergeCell ref="U8:W8"/>
    <mergeCell ref="A42:A43"/>
    <mergeCell ref="A14:A15"/>
    <mergeCell ref="A16:A17"/>
    <mergeCell ref="A18:A19"/>
    <mergeCell ref="A20:A21"/>
    <mergeCell ref="A22:A23"/>
    <mergeCell ref="A3:M3"/>
    <mergeCell ref="A7:A9"/>
    <mergeCell ref="B7:E7"/>
    <mergeCell ref="F7:I7"/>
    <mergeCell ref="B8:C8"/>
    <mergeCell ref="D8:D9"/>
  </mergeCells>
  <phoneticPr fontId="2"/>
  <conditionalFormatting sqref="B10:M79">
    <cfRule type="expression" dxfId="0" priority="1" stopIfTrue="1">
      <formula>MOD(ROW(),2)=0</formula>
    </cfRule>
  </conditionalFormatting>
  <printOptions horizontalCentered="1"/>
  <pageMargins left="0.59055118110236227" right="0.19685039370078741" top="0.98425196850393704" bottom="0" header="0.19685039370078741" footer="0.39370078740157483"/>
  <pageSetup paperSize="9" scale="65" firstPageNumber="12" fitToHeight="0" orientation="landscape" useFirstPageNumber="1" r:id="rId1"/>
  <headerFooter alignWithMargins="0"/>
  <rowBreaks count="1" manualBreakCount="1">
    <brk id="4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平均価格・変動率 </vt:lpstr>
      <vt:lpstr>'平均価格・変動率 '!Print_Area</vt:lpstr>
      <vt:lpstr>'平均価格・変動率 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