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210102\share\07　長寿介護課\Ｒ７\03_介護人材確保班\地域医療介護総合確保基金（介護テクノロジー）\05_R7交付申請\HP用\5.交付申請書類\"/>
    </mc:Choice>
  </mc:AlternateContent>
  <xr:revisionPtr revIDLastSave="0" documentId="13_ncr:1_{5CBBD5BB-63E7-4094-919F-D8DD1514C147}" xr6:coauthVersionLast="47" xr6:coauthVersionMax="47" xr10:uidLastSave="{00000000-0000-0000-0000-000000000000}"/>
  <bookViews>
    <workbookView xWindow="19090" yWindow="-110" windowWidth="19420" windowHeight="10300" xr2:uid="{00000000-000D-0000-FFFF-FFFF00000000}"/>
  </bookViews>
  <sheets>
    <sheet name="別紙１" sheetId="1" r:id="rId1"/>
    <sheet name="Sheet1" sheetId="2" state="hidden" r:id="rId2"/>
  </sheets>
  <definedNames>
    <definedName name="_xlnm.Print_Area" localSheetId="0">別紙１!$A$1:$O$74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H41" i="1"/>
  <c r="G41" i="1"/>
  <c r="I40" i="1"/>
  <c r="I39" i="1"/>
  <c r="I38" i="1"/>
  <c r="I37" i="1"/>
  <c r="I36" i="1"/>
  <c r="G32" i="1"/>
  <c r="H32" i="1"/>
  <c r="I31" i="1"/>
  <c r="I30" i="1"/>
  <c r="I29" i="1"/>
  <c r="I58" i="1"/>
  <c r="G61" i="1"/>
  <c r="H61" i="1"/>
  <c r="I60" i="1"/>
  <c r="I59" i="1"/>
  <c r="I57" i="1"/>
  <c r="I56" i="1"/>
  <c r="I46" i="1"/>
  <c r="G48" i="1"/>
  <c r="H48" i="1"/>
  <c r="I47" i="1"/>
  <c r="I45" i="1"/>
  <c r="I41" i="1" l="1"/>
  <c r="I32" i="1"/>
  <c r="I48" i="1"/>
  <c r="I61" i="1"/>
  <c r="K61" i="1" s="1"/>
  <c r="L61" i="1" s="1"/>
  <c r="I52" i="1" l="1"/>
  <c r="K52" i="1" s="1"/>
  <c r="M52" i="1" s="1"/>
  <c r="N52" i="1" s="1"/>
  <c r="I22" i="1"/>
  <c r="I21" i="1"/>
  <c r="I20" i="1"/>
  <c r="I19" i="1"/>
  <c r="I18" i="1"/>
  <c r="I17" i="1"/>
  <c r="H23" i="1"/>
  <c r="G23" i="1"/>
  <c r="M23" i="1"/>
  <c r="M9" i="1"/>
  <c r="I23" i="1" l="1"/>
  <c r="G12" i="1"/>
  <c r="H12" i="1"/>
  <c r="M11" i="1"/>
  <c r="M10" i="1"/>
  <c r="I10" i="1"/>
  <c r="J10" i="1" s="1"/>
  <c r="L10" i="1" s="1"/>
  <c r="I11" i="1"/>
  <c r="J11" i="1" s="1"/>
  <c r="L11" i="1" s="1"/>
  <c r="J9" i="1"/>
  <c r="L9" i="1" s="1"/>
  <c r="N9" i="1" s="1"/>
  <c r="O9" i="1" s="1"/>
  <c r="K23" i="1" l="1"/>
  <c r="N11" i="1"/>
  <c r="O11" i="1" s="1"/>
  <c r="I12" i="1"/>
  <c r="N10" i="1"/>
  <c r="O10" i="1" s="1"/>
  <c r="O12" i="1" s="1"/>
  <c r="N23" i="1" l="1"/>
  <c r="O23" i="1" s="1"/>
  <c r="F63" i="1" s="1"/>
</calcChain>
</file>

<file path=xl/sharedStrings.xml><?xml version="1.0" encoding="utf-8"?>
<sst xmlns="http://schemas.openxmlformats.org/spreadsheetml/2006/main" count="161" uniqueCount="102">
  <si>
    <t>（記入要領）</t>
  </si>
  <si>
    <t>（C）</t>
    <phoneticPr fontId="3"/>
  </si>
  <si>
    <t>（A）</t>
    <phoneticPr fontId="3"/>
  </si>
  <si>
    <t>寄付金その他の収入額（円）</t>
    <rPh sb="0" eb="3">
      <t>キフキン</t>
    </rPh>
    <rPh sb="5" eb="6">
      <t>タ</t>
    </rPh>
    <rPh sb="7" eb="9">
      <t>シュウニュウ</t>
    </rPh>
    <rPh sb="9" eb="10">
      <t>ガク</t>
    </rPh>
    <phoneticPr fontId="3"/>
  </si>
  <si>
    <t>事業所名</t>
    <rPh sb="0" eb="3">
      <t>ジギョウショ</t>
    </rPh>
    <rPh sb="3" eb="4">
      <t>メイ</t>
    </rPh>
    <phoneticPr fontId="3"/>
  </si>
  <si>
    <t>法人名</t>
    <rPh sb="0" eb="2">
      <t>ホウジン</t>
    </rPh>
    <rPh sb="2" eb="3">
      <t>メイ</t>
    </rPh>
    <phoneticPr fontId="3"/>
  </si>
  <si>
    <t>（B）</t>
    <phoneticPr fontId="3"/>
  </si>
  <si>
    <t>導入する機器等名</t>
    <rPh sb="0" eb="2">
      <t>ドウニュウ</t>
    </rPh>
    <rPh sb="4" eb="6">
      <t>キキ</t>
    </rPh>
    <phoneticPr fontId="3"/>
  </si>
  <si>
    <t>メーカー名</t>
    <phoneticPr fontId="3"/>
  </si>
  <si>
    <t>（G）</t>
    <phoneticPr fontId="3"/>
  </si>
  <si>
    <t>（H）</t>
    <phoneticPr fontId="3"/>
  </si>
  <si>
    <t>小計</t>
    <rPh sb="0" eb="2">
      <t>ショウケイ</t>
    </rPh>
    <phoneticPr fontId="3"/>
  </si>
  <si>
    <t>（I）</t>
    <phoneticPr fontId="3"/>
  </si>
  <si>
    <t>（Ａ）</t>
    <phoneticPr fontId="3"/>
  </si>
  <si>
    <t>（Ｂ）</t>
    <phoneticPr fontId="3"/>
  </si>
  <si>
    <t>（Ｃ）</t>
    <phoneticPr fontId="3"/>
  </si>
  <si>
    <t>（F）</t>
    <phoneticPr fontId="3"/>
  </si>
  <si>
    <t>合計</t>
    <rPh sb="0" eb="2">
      <t>ゴウケイ</t>
    </rPh>
    <phoneticPr fontId="3"/>
  </si>
  <si>
    <t>③介護テクノロジーのパッケージ型導入支援事業</t>
    <rPh sb="1" eb="3">
      <t>カイゴ</t>
    </rPh>
    <rPh sb="15" eb="16">
      <t>ガタ</t>
    </rPh>
    <rPh sb="16" eb="18">
      <t>ドウニュウ</t>
    </rPh>
    <rPh sb="18" eb="20">
      <t>シエン</t>
    </rPh>
    <rPh sb="20" eb="22">
      <t>ジギョウ</t>
    </rPh>
    <phoneticPr fontId="3"/>
  </si>
  <si>
    <t>（３）見守り機器の導入に伴う通信環境整備</t>
    <rPh sb="3" eb="5">
      <t>ミマモ</t>
    </rPh>
    <rPh sb="6" eb="8">
      <t>キキ</t>
    </rPh>
    <rPh sb="9" eb="11">
      <t>ドウニュウ</t>
    </rPh>
    <rPh sb="12" eb="13">
      <t>トモナ</t>
    </rPh>
    <rPh sb="14" eb="16">
      <t>ツウシン</t>
    </rPh>
    <rPh sb="16" eb="18">
      <t>カンキョウ</t>
    </rPh>
    <rPh sb="18" eb="20">
      <t>セイビ</t>
    </rPh>
    <phoneticPr fontId="3"/>
  </si>
  <si>
    <t>（別紙１）介護テクノロジー導入支援事業　補助金所要額調書</t>
    <phoneticPr fontId="3"/>
  </si>
  <si>
    <t>移乗支援</t>
    <rPh sb="0" eb="4">
      <t>イジョウシエン</t>
    </rPh>
    <phoneticPr fontId="3"/>
  </si>
  <si>
    <t>移動支援</t>
    <rPh sb="0" eb="4">
      <t>イドウシエン</t>
    </rPh>
    <phoneticPr fontId="3"/>
  </si>
  <si>
    <t>排泄支援</t>
    <rPh sb="0" eb="4">
      <t>ハイセツシエン</t>
    </rPh>
    <phoneticPr fontId="3"/>
  </si>
  <si>
    <t>入浴支援</t>
    <rPh sb="0" eb="4">
      <t>ニュウヨクシエン</t>
    </rPh>
    <phoneticPr fontId="3"/>
  </si>
  <si>
    <t>見守り・コミュニケーション</t>
    <rPh sb="0" eb="2">
      <t>ミマモ</t>
    </rPh>
    <phoneticPr fontId="3"/>
  </si>
  <si>
    <t>介護業務支援</t>
    <rPh sb="0" eb="6">
      <t>カイゴギョウムシエン</t>
    </rPh>
    <phoneticPr fontId="3"/>
  </si>
  <si>
    <t>食事・栄養管理支援</t>
    <phoneticPr fontId="3"/>
  </si>
  <si>
    <t>機能訓練支援</t>
    <rPh sb="0" eb="2">
      <t>キノウ</t>
    </rPh>
    <rPh sb="2" eb="6">
      <t>クンレンシエン</t>
    </rPh>
    <phoneticPr fontId="3"/>
  </si>
  <si>
    <t>認知症生活支援・認知症ケア支援</t>
    <phoneticPr fontId="3"/>
  </si>
  <si>
    <t>1名以上10名以下</t>
    <phoneticPr fontId="3"/>
  </si>
  <si>
    <t>11名以上20名以下</t>
    <phoneticPr fontId="3"/>
  </si>
  <si>
    <t>21名以上30名以下</t>
    <phoneticPr fontId="3"/>
  </si>
  <si>
    <t>31名以上</t>
    <phoneticPr fontId="3"/>
  </si>
  <si>
    <t>（A）</t>
  </si>
  <si>
    <t>（B）</t>
  </si>
  <si>
    <t>（C）</t>
  </si>
  <si>
    <t>（２）ＩＣＴ等</t>
    <rPh sb="6" eb="7">
      <t>トウ</t>
    </rPh>
    <phoneticPr fontId="3"/>
  </si>
  <si>
    <t>（１）介護ロボット</t>
    <rPh sb="3" eb="5">
      <t>カイゴ</t>
    </rPh>
    <phoneticPr fontId="3"/>
  </si>
  <si>
    <t>介護ソフト等</t>
    <rPh sb="0" eb="2">
      <t>カイゴ</t>
    </rPh>
    <rPh sb="5" eb="6">
      <t>トウ</t>
    </rPh>
    <phoneticPr fontId="3"/>
  </si>
  <si>
    <t>タブレット情報端末</t>
    <rPh sb="5" eb="7">
      <t>ジョウホウ</t>
    </rPh>
    <rPh sb="7" eb="9">
      <t>タンマツ</t>
    </rPh>
    <phoneticPr fontId="3"/>
  </si>
  <si>
    <t>通信環境機器等</t>
    <rPh sb="0" eb="6">
      <t>ツウシンカンキョウキキ</t>
    </rPh>
    <rPh sb="6" eb="7">
      <t>トウ</t>
    </rPh>
    <phoneticPr fontId="3"/>
  </si>
  <si>
    <t>その他</t>
    <rPh sb="2" eb="3">
      <t>タ</t>
    </rPh>
    <phoneticPr fontId="3"/>
  </si>
  <si>
    <t>保守経費等</t>
    <rPh sb="0" eb="2">
      <t>ホシュ</t>
    </rPh>
    <rPh sb="2" eb="4">
      <t>ケイヒ</t>
    </rPh>
    <rPh sb="4" eb="5">
      <t>トウ</t>
    </rPh>
    <phoneticPr fontId="3"/>
  </si>
  <si>
    <t>各表の着色セル部分のみ記入することとし、それ以外のセルについては自動計算式が設定されているため、記入及び修正を行わないこと。</t>
    <rPh sb="0" eb="1">
      <t>カク</t>
    </rPh>
    <rPh sb="1" eb="2">
      <t>ヒョウ</t>
    </rPh>
    <rPh sb="3" eb="5">
      <t>チャクショク</t>
    </rPh>
    <rPh sb="7" eb="9">
      <t>ブブン</t>
    </rPh>
    <rPh sb="11" eb="13">
      <t>キニュウ</t>
    </rPh>
    <rPh sb="22" eb="24">
      <t>イガイ</t>
    </rPh>
    <rPh sb="32" eb="37">
      <t>ジドウケイサンシキ</t>
    </rPh>
    <rPh sb="38" eb="40">
      <t>セッテイ</t>
    </rPh>
    <rPh sb="48" eb="51">
      <t>キニュウオヨ</t>
    </rPh>
    <rPh sb="52" eb="54">
      <t>シュウセイ</t>
    </rPh>
    <rPh sb="55" eb="56">
      <t>オコナ</t>
    </rPh>
    <phoneticPr fontId="3"/>
  </si>
  <si>
    <t>適宜、行を追加、削除すること。</t>
    <phoneticPr fontId="3"/>
  </si>
  <si>
    <t>プルダウンにより選択が可能なセルについては、表示される選択肢から選択すること。</t>
    <rPh sb="8" eb="10">
      <t>センタク</t>
    </rPh>
    <rPh sb="11" eb="13">
      <t>カノウ</t>
    </rPh>
    <rPh sb="22" eb="24">
      <t>ヒョウジ</t>
    </rPh>
    <rPh sb="27" eb="30">
      <t>センタクシ</t>
    </rPh>
    <rPh sb="32" eb="34">
      <t>センタク</t>
    </rPh>
    <phoneticPr fontId="3"/>
  </si>
  <si>
    <t>④導入支援と一体的に行う業務改善支援</t>
    <rPh sb="1" eb="5">
      <t>ドウニュウシエン</t>
    </rPh>
    <rPh sb="6" eb="9">
      <t>イッタイテキ</t>
    </rPh>
    <rPh sb="10" eb="11">
      <t>オコナ</t>
    </rPh>
    <rPh sb="12" eb="18">
      <t>ギョウムカイゼンシエン</t>
    </rPh>
    <phoneticPr fontId="3"/>
  </si>
  <si>
    <t>1.コンサルティング会社等による事前評価（課題抽出）の支援を受けるための経費</t>
    <rPh sb="10" eb="12">
      <t>ガイシャ</t>
    </rPh>
    <rPh sb="12" eb="13">
      <t>トウ</t>
    </rPh>
    <rPh sb="16" eb="20">
      <t>ジゼンヒョウカ</t>
    </rPh>
    <rPh sb="21" eb="25">
      <t>カダイチュウシュツ</t>
    </rPh>
    <rPh sb="27" eb="29">
      <t>シエン</t>
    </rPh>
    <rPh sb="30" eb="31">
      <t>ウ</t>
    </rPh>
    <rPh sb="36" eb="38">
      <t>ケイヒ</t>
    </rPh>
    <phoneticPr fontId="3"/>
  </si>
  <si>
    <t>2.コンサルティング会社等による業務改善に係る助言・指導等の支援を受けるための経費</t>
    <rPh sb="10" eb="12">
      <t>ガイシャ</t>
    </rPh>
    <rPh sb="12" eb="13">
      <t>トウ</t>
    </rPh>
    <rPh sb="16" eb="20">
      <t>ギョウムカイゼン</t>
    </rPh>
    <rPh sb="21" eb="22">
      <t>カカ</t>
    </rPh>
    <rPh sb="23" eb="25">
      <t>ジョゲン</t>
    </rPh>
    <rPh sb="26" eb="29">
      <t>シドウトウ</t>
    </rPh>
    <rPh sb="30" eb="32">
      <t>シエン</t>
    </rPh>
    <rPh sb="33" eb="34">
      <t>ウ</t>
    </rPh>
    <rPh sb="39" eb="41">
      <t>ケイヒ</t>
    </rPh>
    <phoneticPr fontId="3"/>
  </si>
  <si>
    <t>3.コンサルティング会社等による事後評価（導入後の定着支援を含む）の支援を受けるための経費</t>
    <rPh sb="10" eb="12">
      <t>ガイシャ</t>
    </rPh>
    <rPh sb="12" eb="13">
      <t>トウ</t>
    </rPh>
    <rPh sb="16" eb="18">
      <t>ジゴ</t>
    </rPh>
    <rPh sb="18" eb="20">
      <t>ヒョウカ</t>
    </rPh>
    <rPh sb="21" eb="24">
      <t>ドウニュウゴ</t>
    </rPh>
    <rPh sb="25" eb="29">
      <t>テイチャクシエン</t>
    </rPh>
    <rPh sb="30" eb="31">
      <t>フク</t>
    </rPh>
    <rPh sb="34" eb="36">
      <t>シエン</t>
    </rPh>
    <rPh sb="37" eb="38">
      <t>ウ</t>
    </rPh>
    <rPh sb="43" eb="45">
      <t>ケイヒ</t>
    </rPh>
    <phoneticPr fontId="3"/>
  </si>
  <si>
    <t>4.厚生労働省が設置する相談窓口が実施する研修を受講するための経費</t>
    <rPh sb="2" eb="4">
      <t>コウセイ</t>
    </rPh>
    <rPh sb="4" eb="7">
      <t>ロウドウショウ</t>
    </rPh>
    <rPh sb="8" eb="10">
      <t>セッチ</t>
    </rPh>
    <rPh sb="12" eb="14">
      <t>ソウダン</t>
    </rPh>
    <rPh sb="14" eb="16">
      <t>マドグチ</t>
    </rPh>
    <rPh sb="17" eb="19">
      <t>ジッシ</t>
    </rPh>
    <rPh sb="21" eb="23">
      <t>ケンシュウ</t>
    </rPh>
    <rPh sb="24" eb="26">
      <t>ジュコウ</t>
    </rPh>
    <rPh sb="31" eb="33">
      <t>ケイヒ</t>
    </rPh>
    <phoneticPr fontId="3"/>
  </si>
  <si>
    <t>5.三重県が設置する相談窓口が実施する研修を受講するための経費</t>
    <rPh sb="2" eb="5">
      <t>ミエケン</t>
    </rPh>
    <phoneticPr fontId="3"/>
  </si>
  <si>
    <t>（D）</t>
    <phoneticPr fontId="3"/>
  </si>
  <si>
    <t>（E）</t>
    <phoneticPr fontId="3"/>
  </si>
  <si>
    <t>（Ｃ）欄には当該事業にかかる寄付金その他の収入額を記入することとし、該当ない場合は0と記入すること。</t>
    <rPh sb="34" eb="36">
      <t>ガイトウ</t>
    </rPh>
    <rPh sb="38" eb="40">
      <t>バアイ</t>
    </rPh>
    <rPh sb="43" eb="45">
      <t>キニュウ</t>
    </rPh>
    <phoneticPr fontId="3"/>
  </si>
  <si>
    <t>差引事業費（円）
(B)-(C)</t>
    <rPh sb="0" eb="1">
      <t>サ</t>
    </rPh>
    <rPh sb="1" eb="2">
      <t>ヒ</t>
    </rPh>
    <rPh sb="2" eb="5">
      <t>ジギョウヒ</t>
    </rPh>
    <rPh sb="6" eb="7">
      <t>エン</t>
    </rPh>
    <phoneticPr fontId="3"/>
  </si>
  <si>
    <t>（D）</t>
  </si>
  <si>
    <t>選定額（円）
(F)(G)を比較した
最小値</t>
    <rPh sb="0" eb="2">
      <t>センテイ</t>
    </rPh>
    <rPh sb="2" eb="3">
      <t>ガク</t>
    </rPh>
    <rPh sb="4" eb="5">
      <t>エン</t>
    </rPh>
    <rPh sb="14" eb="16">
      <t>ヒカク</t>
    </rPh>
    <rPh sb="19" eb="22">
      <t>サイショウチ</t>
    </rPh>
    <phoneticPr fontId="3"/>
  </si>
  <si>
    <t>一台あたりの
単価（円）
(D)/(A)</t>
    <rPh sb="0" eb="2">
      <t>イチダイ</t>
    </rPh>
    <rPh sb="7" eb="9">
      <t>タンカ</t>
    </rPh>
    <rPh sb="10" eb="11">
      <t>エン</t>
    </rPh>
    <phoneticPr fontId="3"/>
  </si>
  <si>
    <t>補助率</t>
    <rPh sb="0" eb="3">
      <t>ホジョリツ</t>
    </rPh>
    <phoneticPr fontId="3"/>
  </si>
  <si>
    <t>(F)</t>
    <phoneticPr fontId="3"/>
  </si>
  <si>
    <t>（Ｄ）</t>
    <phoneticPr fontId="3"/>
  </si>
  <si>
    <t>(E)</t>
    <phoneticPr fontId="3"/>
  </si>
  <si>
    <t>（F）</t>
    <phoneticPr fontId="3"/>
  </si>
  <si>
    <t>（I）</t>
    <phoneticPr fontId="3"/>
  </si>
  <si>
    <t>（J）</t>
    <phoneticPr fontId="3"/>
  </si>
  <si>
    <t>選定額（円）
(G)(H)を比較した
最小値</t>
    <rPh sb="0" eb="2">
      <t>センテイ</t>
    </rPh>
    <rPh sb="2" eb="3">
      <t>ガク</t>
    </rPh>
    <rPh sb="4" eb="5">
      <t>エン</t>
    </rPh>
    <rPh sb="14" eb="16">
      <t>ヒカク</t>
    </rPh>
    <rPh sb="19" eb="22">
      <t>サイショウチ</t>
    </rPh>
    <phoneticPr fontId="3"/>
  </si>
  <si>
    <t>補助所要額（円）
(I)×(A)</t>
    <rPh sb="6" eb="7">
      <t>エン</t>
    </rPh>
    <phoneticPr fontId="3"/>
  </si>
  <si>
    <t>（C）（D）を比較した最小値（円）</t>
    <rPh sb="15" eb="16">
      <t>エン</t>
    </rPh>
    <phoneticPr fontId="3"/>
  </si>
  <si>
    <t>サービス種別</t>
    <rPh sb="4" eb="6">
      <t>シュベツ</t>
    </rPh>
    <phoneticPr fontId="3"/>
  </si>
  <si>
    <t>介護ロボット名</t>
    <rPh sb="0" eb="2">
      <t>カイゴ</t>
    </rPh>
    <rPh sb="6" eb="7">
      <t>メイ</t>
    </rPh>
    <phoneticPr fontId="3"/>
  </si>
  <si>
    <t>補助対象経費（円）
※千円未満切捨
（E)×(F)</t>
    <rPh sb="0" eb="6">
      <t>ホジョタイショウケイヒ</t>
    </rPh>
    <phoneticPr fontId="1"/>
  </si>
  <si>
    <t>対象事業費合計（円）※税抜</t>
    <rPh sb="2" eb="5">
      <t>ジギョウヒ</t>
    </rPh>
    <rPh sb="5" eb="7">
      <t>ゴウケイ</t>
    </rPh>
    <phoneticPr fontId="3"/>
  </si>
  <si>
    <t>②ＩＣＴ等の導入支援</t>
    <rPh sb="4" eb="5">
      <t>トウ</t>
    </rPh>
    <rPh sb="6" eb="10">
      <t>ドウニュウシエン</t>
    </rPh>
    <phoneticPr fontId="3"/>
  </si>
  <si>
    <t>➀介護ロボットの導入支援</t>
    <rPh sb="1" eb="3">
      <t>カイゴ</t>
    </rPh>
    <rPh sb="8" eb="12">
      <t>ドウニュウシエン</t>
    </rPh>
    <phoneticPr fontId="3"/>
  </si>
  <si>
    <t>補助対象経費（円）
※千円未満切捨
（D)×(E)</t>
    <rPh sb="0" eb="6">
      <t>ホジョタイショウケイヒ</t>
    </rPh>
    <phoneticPr fontId="1"/>
  </si>
  <si>
    <t>機器名等</t>
    <rPh sb="0" eb="2">
      <t>キキ</t>
    </rPh>
    <rPh sb="3" eb="4">
      <t>トウ</t>
    </rPh>
    <phoneticPr fontId="3"/>
  </si>
  <si>
    <t>対象経費の種別
※実施要領第５条（１）（ア）～（オ）</t>
    <rPh sb="0" eb="4">
      <t>タイショウケイヒ</t>
    </rPh>
    <rPh sb="5" eb="7">
      <t>シュベツ</t>
    </rPh>
    <rPh sb="9" eb="13">
      <t>ジッシヨウリョウ</t>
    </rPh>
    <rPh sb="13" eb="14">
      <t>ダイ</t>
    </rPh>
    <rPh sb="15" eb="16">
      <t>ジョウ</t>
    </rPh>
    <phoneticPr fontId="3"/>
  </si>
  <si>
    <t>対象事業費合計
（円）※税抜</t>
    <rPh sb="2" eb="5">
      <t>ジギョウヒ</t>
    </rPh>
    <rPh sb="5" eb="7">
      <t>ゴウケイ</t>
    </rPh>
    <phoneticPr fontId="3"/>
  </si>
  <si>
    <t>選定額（円）
(F)(H)を比較した
最小値</t>
    <rPh sb="0" eb="2">
      <t>センテイ</t>
    </rPh>
    <rPh sb="2" eb="3">
      <t>ガク</t>
    </rPh>
    <rPh sb="4" eb="5">
      <t>エン</t>
    </rPh>
    <rPh sb="14" eb="16">
      <t>ヒカク</t>
    </rPh>
    <rPh sb="19" eb="22">
      <t>サイショウチ</t>
    </rPh>
    <phoneticPr fontId="3"/>
  </si>
  <si>
    <t>メーカー名等</t>
    <rPh sb="4" eb="5">
      <t>メイ</t>
    </rPh>
    <rPh sb="5" eb="6">
      <t>ナド</t>
    </rPh>
    <phoneticPr fontId="3"/>
  </si>
  <si>
    <t>メーカー名・内容等</t>
    <rPh sb="4" eb="5">
      <t>メイ</t>
    </rPh>
    <rPh sb="6" eb="8">
      <t>ナイヨウ</t>
    </rPh>
    <rPh sb="8" eb="9">
      <t>ナド</t>
    </rPh>
    <phoneticPr fontId="3"/>
  </si>
  <si>
    <t>メーカー名・内容等</t>
    <phoneticPr fontId="3"/>
  </si>
  <si>
    <t>補助所要額（円）
（H)と同額</t>
    <rPh sb="6" eb="7">
      <t>エン</t>
    </rPh>
    <rPh sb="13" eb="15">
      <t>ドウガク</t>
    </rPh>
    <phoneticPr fontId="3"/>
  </si>
  <si>
    <t>補助対象経費（円）
※千円未満切捨
（D）×（E)</t>
    <rPh sb="0" eb="6">
      <t>ホジョタイショウケイヒ</t>
    </rPh>
    <phoneticPr fontId="1"/>
  </si>
  <si>
    <t>合計
（１）＋（２）＋（３）</t>
    <phoneticPr fontId="3"/>
  </si>
  <si>
    <t>（４）合計（（１）＋（２）＋（３））</t>
    <rPh sb="3" eb="5">
      <t>ゴウケイ</t>
    </rPh>
    <phoneticPr fontId="3"/>
  </si>
  <si>
    <t>※導入支援と一体的に行う業務改善支援は(A)欄</t>
    <rPh sb="22" eb="23">
      <t>ラン</t>
    </rPh>
    <phoneticPr fontId="3"/>
  </si>
  <si>
    <t>※導入支援と一体的に行う業務改善支援は(B)欄</t>
    <rPh sb="22" eb="23">
      <t>ラン</t>
    </rPh>
    <phoneticPr fontId="3"/>
  </si>
  <si>
    <t>（Ｂ）欄の金額は税抜とし、定価ではなく、見積金額を記入すること。</t>
    <rPh sb="5" eb="7">
      <t>キンガク</t>
    </rPh>
    <phoneticPr fontId="3"/>
  </si>
  <si>
    <t>「補助所要額合計」の金額を交付申請額とし、交付申請書（第１号様式）に記入すること。</t>
    <rPh sb="1" eb="6">
      <t>ホジョショヨウガク</t>
    </rPh>
    <rPh sb="6" eb="8">
      <t>ゴウケイ</t>
    </rPh>
    <rPh sb="10" eb="12">
      <t>キンガク</t>
    </rPh>
    <rPh sb="13" eb="18">
      <t>コウフシンセイガク</t>
    </rPh>
    <rPh sb="21" eb="23">
      <t>コウフ</t>
    </rPh>
    <rPh sb="23" eb="25">
      <t>シンセイ</t>
    </rPh>
    <rPh sb="25" eb="26">
      <t>ショ</t>
    </rPh>
    <rPh sb="27" eb="28">
      <t>ダイ</t>
    </rPh>
    <rPh sb="29" eb="32">
      <t>ゴウヨウシキ</t>
    </rPh>
    <rPh sb="34" eb="36">
      <t>キニュウ</t>
    </rPh>
    <phoneticPr fontId="3"/>
  </si>
  <si>
    <t>数量
（台）</t>
    <rPh sb="4" eb="5">
      <t>ダイ</t>
    </rPh>
    <phoneticPr fontId="3"/>
  </si>
  <si>
    <t>事業所職員数
（人）</t>
    <rPh sb="0" eb="3">
      <t>ジギョウショ</t>
    </rPh>
    <rPh sb="3" eb="6">
      <t>ショクインスウ</t>
    </rPh>
    <rPh sb="8" eb="9">
      <t>ヒト</t>
    </rPh>
    <phoneticPr fontId="3"/>
  </si>
  <si>
    <t>基準額
（円）</t>
    <rPh sb="0" eb="3">
      <t>キジュンガク</t>
    </rPh>
    <rPh sb="5" eb="6">
      <t>エン</t>
    </rPh>
    <phoneticPr fontId="3"/>
  </si>
  <si>
    <t>補助所要額
（円）</t>
    <rPh sb="7" eb="8">
      <t>エン</t>
    </rPh>
    <phoneticPr fontId="3"/>
  </si>
  <si>
    <r>
      <t xml:space="preserve">介護ロボット
機器の種類
</t>
    </r>
    <r>
      <rPr>
        <b/>
        <sz val="10"/>
        <color theme="1"/>
        <rFont val="ＭＳ Ｐゴシック"/>
        <family val="3"/>
        <charset val="128"/>
        <scheme val="minor"/>
      </rPr>
      <t>※プルダウンで選択</t>
    </r>
    <rPh sb="11" eb="12">
      <t>ルイ</t>
    </rPh>
    <rPh sb="21" eb="23">
      <t>センタク</t>
    </rPh>
    <phoneticPr fontId="3"/>
  </si>
  <si>
    <r>
      <t xml:space="preserve">対象経費の種別
※実施要領第５条（１）（ア）～（オ）
</t>
    </r>
    <r>
      <rPr>
        <b/>
        <sz val="10"/>
        <color theme="1"/>
        <rFont val="ＭＳ Ｐゴシック"/>
        <family val="3"/>
        <charset val="128"/>
        <scheme val="minor"/>
      </rPr>
      <t>※プルダウンで選</t>
    </r>
    <r>
      <rPr>
        <b/>
        <sz val="12"/>
        <color theme="1"/>
        <rFont val="ＭＳ Ｐゴシック"/>
        <family val="3"/>
        <charset val="128"/>
        <scheme val="minor"/>
      </rPr>
      <t>択</t>
    </r>
    <rPh sb="0" eb="4">
      <t>タイショウケイヒ</t>
    </rPh>
    <rPh sb="5" eb="7">
      <t>シュベツ</t>
    </rPh>
    <rPh sb="9" eb="13">
      <t>ジッシヨウリョウ</t>
    </rPh>
    <rPh sb="13" eb="14">
      <t>ダイ</t>
    </rPh>
    <rPh sb="15" eb="16">
      <t>ジョウ</t>
    </rPh>
    <phoneticPr fontId="3"/>
  </si>
  <si>
    <r>
      <t xml:space="preserve">介護ロボット機器の種類
</t>
    </r>
    <r>
      <rPr>
        <b/>
        <sz val="10"/>
        <color theme="1"/>
        <rFont val="ＭＳ Ｐゴシック"/>
        <family val="3"/>
        <charset val="128"/>
        <scheme val="minor"/>
      </rPr>
      <t>※プルダウンで選択</t>
    </r>
    <rPh sb="10" eb="11">
      <t>ルイ</t>
    </rPh>
    <phoneticPr fontId="3"/>
  </si>
  <si>
    <t>実施内容
※プルダウンで選択</t>
    <rPh sb="0" eb="2">
      <t>ジッシ</t>
    </rPh>
    <rPh sb="2" eb="4">
      <t>ナイヨウ</t>
    </rPh>
    <phoneticPr fontId="3"/>
  </si>
  <si>
    <t>補助所要額合計（円）
（①＋②＋③＋④）
（＝交付申請額）</t>
    <rPh sb="0" eb="4">
      <t>ホジョショヨウ</t>
    </rPh>
    <rPh sb="4" eb="7">
      <t>ガクゴウケイ</t>
    </rPh>
    <rPh sb="8" eb="9">
      <t>エン</t>
    </rPh>
    <phoneticPr fontId="3"/>
  </si>
  <si>
    <t>差引事業費
合計（円）
（１）＋（２）＋（３）</t>
    <rPh sb="0" eb="1">
      <t>サ</t>
    </rPh>
    <rPh sb="1" eb="2">
      <t>ヒ</t>
    </rPh>
    <rPh sb="2" eb="5">
      <t>ジギョウヒ</t>
    </rPh>
    <rPh sb="6" eb="8">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</si>
</sst>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6"/>
      <name val="ＭＳ Ｐゴシック"/>
      <family val="2"/>
      <charset val="128"/>
      <scheme val="minor"/>
    </font>
    <font>
      <sz val="11"/>
      <color theme="1"/>
      <name val="ＭＳ Ｐゴシック"/>
      <family val="2"/>
      <charset val="128"/>
    </font>
    <font>
      <sz val="12"/>
      <color rgb="FF00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6"/>
      <color rgb="FFFF0000"/>
      <name val="ＭＳ Ｐゴシック"/>
      <family val="3"/>
      <charset val="128"/>
      <scheme val="minor"/>
    </font>
    <font>
      <b/>
      <sz val="18"/>
      <color rgb="FFFF0000"/>
      <name val="ＭＳ Ｐゴシック"/>
      <family val="3"/>
      <charset val="128"/>
      <scheme val="minor"/>
    </font>
    <font>
      <b/>
      <sz val="14"/>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20">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Border="1">
      <alignment vertical="center"/>
    </xf>
    <xf numFmtId="0" fontId="2" fillId="0" borderId="0" xfId="0" applyFont="1" applyAlignment="1">
      <alignment vertical="center"/>
    </xf>
    <xf numFmtId="0" fontId="0" fillId="0" borderId="11" xfId="0" applyBorder="1">
      <alignment vertical="center"/>
    </xf>
    <xf numFmtId="38" fontId="0" fillId="0" borderId="11" xfId="1" applyFont="1" applyBorder="1">
      <alignment vertical="center"/>
    </xf>
    <xf numFmtId="38" fontId="5" fillId="0" borderId="12" xfId="1" applyFont="1" applyBorder="1" applyAlignment="1">
      <alignment vertical="center" wrapText="1"/>
    </xf>
    <xf numFmtId="38" fontId="2" fillId="0" borderId="0" xfId="1" applyFont="1">
      <alignment vertical="center"/>
    </xf>
    <xf numFmtId="38" fontId="2" fillId="0" borderId="0" xfId="1" applyFont="1" applyFill="1" applyBorder="1" applyAlignment="1">
      <alignment vertical="center"/>
    </xf>
    <xf numFmtId="38" fontId="2" fillId="0" borderId="0" xfId="1" applyFont="1" applyBorder="1" applyAlignment="1">
      <alignment horizontal="center" vertical="center" wrapText="1"/>
    </xf>
    <xf numFmtId="38" fontId="2" fillId="0" borderId="0" xfId="1" applyFont="1" applyBorder="1" applyAlignment="1">
      <alignment vertical="center"/>
    </xf>
    <xf numFmtId="38" fontId="2" fillId="0" borderId="0" xfId="1" applyFont="1" applyBorder="1" applyAlignment="1">
      <alignment vertical="center" wrapText="1"/>
    </xf>
    <xf numFmtId="38" fontId="2" fillId="0" borderId="0" xfId="0" applyNumberFormat="1" applyFont="1" applyBorder="1">
      <alignment vertical="center"/>
    </xf>
    <xf numFmtId="0" fontId="5" fillId="0" borderId="0" xfId="2" applyFont="1" applyFill="1" applyBorder="1" applyAlignment="1">
      <alignment horizontal="center" vertical="center" wrapText="1"/>
    </xf>
    <xf numFmtId="38" fontId="2" fillId="0" borderId="0" xfId="3" applyNumberFormat="1" applyFont="1" applyFill="1" applyBorder="1">
      <alignment vertical="center"/>
    </xf>
    <xf numFmtId="0" fontId="6" fillId="3" borderId="11" xfId="2" applyFont="1" applyFill="1" applyBorder="1" applyAlignment="1">
      <alignment horizontal="center" vertical="center" wrapText="1"/>
    </xf>
    <xf numFmtId="38" fontId="6" fillId="3" borderId="11" xfId="1" applyFont="1" applyFill="1" applyBorder="1" applyAlignment="1">
      <alignment horizontal="center" vertical="center" wrapText="1"/>
    </xf>
    <xf numFmtId="38" fontId="2" fillId="2" borderId="11" xfId="1" applyFont="1" applyFill="1" applyBorder="1" applyAlignment="1">
      <alignment vertical="center"/>
    </xf>
    <xf numFmtId="38" fontId="2" fillId="0" borderId="11" xfId="1" applyFont="1" applyFill="1" applyBorder="1" applyAlignment="1">
      <alignment vertical="center"/>
    </xf>
    <xf numFmtId="38" fontId="2" fillId="0" borderId="11" xfId="1" applyFont="1" applyFill="1" applyBorder="1" applyAlignment="1">
      <alignment horizontal="right" vertical="center"/>
    </xf>
    <xf numFmtId="38" fontId="2" fillId="0" borderId="11" xfId="1" applyFont="1" applyBorder="1" applyAlignment="1">
      <alignment horizontal="right" vertical="center"/>
    </xf>
    <xf numFmtId="38" fontId="2" fillId="0" borderId="11" xfId="3" applyFont="1" applyFill="1" applyBorder="1" applyAlignment="1">
      <alignment vertical="center"/>
    </xf>
    <xf numFmtId="38" fontId="2" fillId="0" borderId="15" xfId="1" applyFont="1" applyBorder="1">
      <alignment vertical="center"/>
    </xf>
    <xf numFmtId="38" fontId="2" fillId="2" borderId="11" xfId="3" applyFont="1" applyFill="1" applyBorder="1" applyAlignment="1">
      <alignment horizontal="center" vertical="center"/>
    </xf>
    <xf numFmtId="0" fontId="5" fillId="2" borderId="11" xfId="2" applyFont="1" applyFill="1" applyBorder="1" applyAlignment="1">
      <alignment horizontal="left" vertical="center" wrapText="1"/>
    </xf>
    <xf numFmtId="12" fontId="2" fillId="0" borderId="11" xfId="1" applyNumberFormat="1" applyFont="1" applyFill="1" applyBorder="1" applyAlignment="1">
      <alignment horizontal="center" vertical="center"/>
    </xf>
    <xf numFmtId="38" fontId="5" fillId="0" borderId="12" xfId="1" applyFont="1" applyBorder="1" applyAlignment="1">
      <alignment horizontal="center" vertical="center" wrapText="1"/>
    </xf>
    <xf numFmtId="38" fontId="2" fillId="0" borderId="11" xfId="3" applyFont="1" applyBorder="1" applyAlignment="1">
      <alignment vertical="center"/>
    </xf>
    <xf numFmtId="38" fontId="2" fillId="0" borderId="15" xfId="1" applyFont="1" applyBorder="1" applyAlignment="1">
      <alignment horizontal="right" vertical="center"/>
    </xf>
    <xf numFmtId="38" fontId="2" fillId="0" borderId="12" xfId="1" applyFont="1" applyFill="1" applyBorder="1" applyAlignment="1">
      <alignment horizontal="right" vertical="center"/>
    </xf>
    <xf numFmtId="38" fontId="2" fillId="0" borderId="12" xfId="1" applyFont="1" applyFill="1" applyBorder="1" applyAlignment="1">
      <alignment vertical="center"/>
    </xf>
    <xf numFmtId="0" fontId="5" fillId="0" borderId="11" xfId="2" applyFont="1" applyFill="1" applyBorder="1" applyAlignment="1">
      <alignment vertical="center" wrapText="1"/>
    </xf>
    <xf numFmtId="38" fontId="2" fillId="0" borderId="11" xfId="3" applyNumberFormat="1" applyFont="1" applyFill="1" applyBorder="1">
      <alignment vertical="center"/>
    </xf>
    <xf numFmtId="38" fontId="2" fillId="0" borderId="11" xfId="3" applyFont="1" applyFill="1" applyBorder="1">
      <alignment vertical="center"/>
    </xf>
    <xf numFmtId="38" fontId="2" fillId="0" borderId="11" xfId="0" applyNumberFormat="1" applyFont="1" applyBorder="1">
      <alignment vertical="center"/>
    </xf>
    <xf numFmtId="38" fontId="2" fillId="0" borderId="11" xfId="1" applyFont="1" applyBorder="1" applyAlignment="1">
      <alignment vertical="center"/>
    </xf>
    <xf numFmtId="0" fontId="2" fillId="2" borderId="11" xfId="2" applyFont="1" applyFill="1" applyBorder="1" applyAlignment="1">
      <alignment horizontal="left" vertical="center" wrapText="1"/>
    </xf>
    <xf numFmtId="0" fontId="5" fillId="2" borderId="11" xfId="2" applyFont="1" applyFill="1" applyBorder="1" applyAlignment="1">
      <alignment horizontal="center" vertical="center" wrapText="1"/>
    </xf>
    <xf numFmtId="0" fontId="2" fillId="2" borderId="11" xfId="2" applyFont="1" applyFill="1" applyBorder="1" applyAlignment="1">
      <alignment horizontal="center" vertical="center" wrapText="1"/>
    </xf>
    <xf numFmtId="38" fontId="2" fillId="2" borderId="11" xfId="3" applyFont="1" applyFill="1" applyBorder="1" applyAlignment="1">
      <alignment horizontal="right" vertical="center"/>
    </xf>
    <xf numFmtId="12" fontId="2" fillId="0" borderId="11" xfId="1" applyNumberFormat="1" applyFont="1" applyBorder="1" applyAlignment="1">
      <alignment horizontal="center" vertical="center"/>
    </xf>
    <xf numFmtId="12" fontId="2" fillId="0" borderId="11" xfId="3" applyNumberFormat="1" applyFont="1" applyFill="1" applyBorder="1" applyAlignment="1">
      <alignment horizontal="center" vertical="center"/>
    </xf>
    <xf numFmtId="0" fontId="6" fillId="0" borderId="0" xfId="0" applyFont="1">
      <alignment vertical="center"/>
    </xf>
    <xf numFmtId="38" fontId="2" fillId="2" borderId="11" xfId="1" applyFont="1" applyFill="1" applyBorder="1" applyAlignment="1">
      <alignment horizontal="right" vertical="center"/>
    </xf>
    <xf numFmtId="38" fontId="5" fillId="0" borderId="13" xfId="1" applyFont="1" applyBorder="1" applyAlignment="1">
      <alignment vertical="center" wrapText="1"/>
    </xf>
    <xf numFmtId="38" fontId="2" fillId="0" borderId="15" xfId="3" applyFont="1" applyFill="1" applyBorder="1" applyAlignment="1">
      <alignment vertical="center"/>
    </xf>
    <xf numFmtId="49" fontId="2" fillId="0" borderId="12" xfId="3" applyNumberFormat="1" applyFont="1" applyFill="1" applyBorder="1">
      <alignment vertical="center"/>
    </xf>
    <xf numFmtId="38" fontId="2" fillId="0" borderId="12" xfId="1" applyFont="1" applyFill="1" applyBorder="1">
      <alignment vertical="center"/>
    </xf>
    <xf numFmtId="38" fontId="2" fillId="0" borderId="11" xfId="1" applyFont="1" applyFill="1" applyBorder="1">
      <alignment vertical="center"/>
    </xf>
    <xf numFmtId="38" fontId="5" fillId="0" borderId="11" xfId="1" applyFont="1" applyBorder="1" applyAlignment="1">
      <alignment vertical="center" wrapText="1"/>
    </xf>
    <xf numFmtId="0" fontId="6" fillId="3" borderId="11" xfId="0" applyFont="1" applyFill="1" applyBorder="1" applyAlignment="1">
      <alignment horizontal="center" vertical="center" wrapText="1"/>
    </xf>
    <xf numFmtId="38" fontId="7" fillId="3" borderId="11" xfId="1" applyFont="1" applyFill="1" applyBorder="1" applyAlignment="1">
      <alignment horizontal="center" vertical="center" wrapText="1"/>
    </xf>
    <xf numFmtId="12" fontId="5" fillId="0" borderId="11" xfId="1" applyNumberFormat="1" applyFont="1" applyBorder="1" applyAlignment="1">
      <alignment horizontal="center" vertical="center" wrapText="1"/>
    </xf>
    <xf numFmtId="0" fontId="8" fillId="0" borderId="0" xfId="0" applyFont="1">
      <alignment vertical="center"/>
    </xf>
    <xf numFmtId="0" fontId="9" fillId="0" borderId="0" xfId="0" applyFont="1" applyBorder="1">
      <alignment vertical="center"/>
    </xf>
    <xf numFmtId="38" fontId="5" fillId="0" borderId="11" xfId="1" applyFont="1" applyBorder="1" applyAlignment="1" applyProtection="1">
      <alignment vertical="center" wrapText="1"/>
    </xf>
    <xf numFmtId="0" fontId="10" fillId="0" borderId="0" xfId="0" applyFont="1" applyFill="1" applyBorder="1">
      <alignment vertical="center"/>
    </xf>
    <xf numFmtId="0" fontId="14" fillId="0" borderId="0" xfId="0" applyFont="1" applyFill="1" applyBorder="1">
      <alignment vertical="center"/>
    </xf>
    <xf numFmtId="0" fontId="14" fillId="0" borderId="0" xfId="0" applyFont="1" applyAlignment="1">
      <alignment vertical="center"/>
    </xf>
    <xf numFmtId="0" fontId="14" fillId="0" borderId="0" xfId="0" applyFont="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2" fillId="2" borderId="11" xfId="2" applyFont="1" applyFill="1" applyBorder="1" applyAlignment="1">
      <alignment horizontal="left" vertical="center" wrapText="1"/>
    </xf>
    <xf numFmtId="38" fontId="2" fillId="2" borderId="5" xfId="3" applyFont="1" applyFill="1" applyBorder="1" applyAlignment="1">
      <alignment horizontal="left" vertical="center" wrapText="1"/>
    </xf>
    <xf numFmtId="38" fontId="2" fillId="2" borderId="7" xfId="3" applyFont="1" applyFill="1" applyBorder="1" applyAlignment="1">
      <alignment horizontal="left" vertical="center" wrapText="1"/>
    </xf>
    <xf numFmtId="0" fontId="7" fillId="3" borderId="2"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6" fillId="3" borderId="11" xfId="0" applyFont="1" applyFill="1" applyBorder="1" applyAlignment="1">
      <alignment horizontal="center" vertical="center"/>
    </xf>
    <xf numFmtId="0" fontId="2" fillId="2" borderId="5" xfId="2" applyFont="1" applyFill="1" applyBorder="1" applyAlignment="1">
      <alignment horizontal="left" vertical="center" wrapText="1"/>
    </xf>
    <xf numFmtId="0" fontId="2" fillId="2" borderId="6" xfId="2" applyFont="1" applyFill="1" applyBorder="1" applyAlignment="1">
      <alignment horizontal="left" vertical="center" wrapText="1"/>
    </xf>
    <xf numFmtId="0" fontId="2" fillId="2" borderId="7" xfId="2" applyFont="1" applyFill="1" applyBorder="1" applyAlignment="1">
      <alignment horizontal="left" vertical="center" wrapText="1"/>
    </xf>
    <xf numFmtId="0" fontId="6" fillId="3" borderId="11" xfId="2" applyFont="1" applyFill="1" applyBorder="1" applyAlignment="1">
      <alignment horizontal="center" vertical="center" wrapText="1"/>
    </xf>
    <xf numFmtId="0" fontId="2" fillId="0" borderId="1" xfId="0" applyFont="1" applyBorder="1" applyAlignment="1">
      <alignment horizontal="center" vertical="center"/>
    </xf>
    <xf numFmtId="0" fontId="2" fillId="0" borderId="11" xfId="2" applyFont="1" applyBorder="1" applyAlignment="1">
      <alignment horizontal="center" vertical="center" wrapText="1"/>
    </xf>
    <xf numFmtId="0" fontId="2" fillId="0" borderId="0" xfId="0" applyFont="1" applyBorder="1" applyAlignment="1">
      <alignment horizontal="center" vertical="center"/>
    </xf>
    <xf numFmtId="0" fontId="14" fillId="0" borderId="0" xfId="0" applyFont="1" applyBorder="1" applyAlignment="1">
      <alignment horizontal="left" vertical="center"/>
    </xf>
    <xf numFmtId="0" fontId="5" fillId="2" borderId="11" xfId="2" applyFont="1" applyFill="1" applyBorder="1" applyAlignment="1">
      <alignment horizontal="left" vertical="center" wrapText="1"/>
    </xf>
    <xf numFmtId="0" fontId="2" fillId="2" borderId="11" xfId="0" applyFont="1" applyFill="1" applyBorder="1" applyAlignment="1">
      <alignment horizontal="left" vertical="center" wrapText="1"/>
    </xf>
    <xf numFmtId="38" fontId="6" fillId="3" borderId="11" xfId="1" applyFont="1" applyFill="1" applyBorder="1" applyAlignment="1">
      <alignment horizontal="center" vertical="center" wrapText="1"/>
    </xf>
    <xf numFmtId="0" fontId="5" fillId="0" borderId="11" xfId="2" applyFont="1" applyFill="1" applyBorder="1" applyAlignment="1">
      <alignment horizontal="center" vertical="center" wrapText="1"/>
    </xf>
    <xf numFmtId="38" fontId="13" fillId="0" borderId="18" xfId="1" applyFont="1" applyFill="1" applyBorder="1" applyAlignment="1">
      <alignment horizontal="right" vertical="center" wrapText="1"/>
    </xf>
    <xf numFmtId="38" fontId="13" fillId="0" borderId="19" xfId="1" applyFont="1" applyFill="1" applyBorder="1" applyAlignment="1">
      <alignment horizontal="right" vertical="center" wrapText="1"/>
    </xf>
    <xf numFmtId="0" fontId="12" fillId="3" borderId="18" xfId="2" applyFont="1" applyFill="1" applyBorder="1" applyAlignment="1">
      <alignment horizontal="center" vertical="center" wrapText="1"/>
    </xf>
    <xf numFmtId="0" fontId="12" fillId="3" borderId="19"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3" xfId="2" applyFont="1"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4"/>
  <sheetViews>
    <sheetView tabSelected="1" view="pageBreakPreview" topLeftCell="A62" zoomScale="84" zoomScaleNormal="80" zoomScaleSheetLayoutView="84" workbookViewId="0">
      <selection activeCell="K33" sqref="K33"/>
    </sheetView>
  </sheetViews>
  <sheetFormatPr defaultColWidth="9" defaultRowHeight="14" x14ac:dyDescent="0.2"/>
  <cols>
    <col min="1" max="1" width="7.6328125" style="1" customWidth="1"/>
    <col min="2" max="2" width="9.36328125" style="1" customWidth="1"/>
    <col min="3" max="3" width="9.81640625" style="1" customWidth="1"/>
    <col min="4" max="4" width="21.7265625" style="1" customWidth="1"/>
    <col min="5" max="5" width="20.6328125" style="1" customWidth="1"/>
    <col min="6" max="6" width="11" style="1" bestFit="1" customWidth="1"/>
    <col min="7" max="7" width="20.453125" style="1" customWidth="1"/>
    <col min="8" max="8" width="17.54296875" style="1" customWidth="1"/>
    <col min="9" max="9" width="18.54296875" style="1" customWidth="1"/>
    <col min="10" max="10" width="20" style="1" customWidth="1"/>
    <col min="11" max="11" width="20.36328125" style="1" customWidth="1"/>
    <col min="12" max="15" width="20.453125" style="1" customWidth="1"/>
    <col min="16" max="16384" width="9" style="1"/>
  </cols>
  <sheetData>
    <row r="1" spans="1:15" ht="40" customHeight="1" x14ac:dyDescent="0.2">
      <c r="A1" s="57" t="s">
        <v>20</v>
      </c>
      <c r="F1" s="3"/>
      <c r="G1" s="3"/>
      <c r="H1" s="3"/>
      <c r="I1" s="3"/>
    </row>
    <row r="2" spans="1:15" x14ac:dyDescent="0.2">
      <c r="A2" s="2"/>
      <c r="F2" s="3"/>
      <c r="G2" s="3"/>
      <c r="H2" s="3"/>
      <c r="I2" s="3"/>
    </row>
    <row r="3" spans="1:15" ht="30" customHeight="1" x14ac:dyDescent="0.2">
      <c r="A3" s="75" t="s">
        <v>5</v>
      </c>
      <c r="B3" s="75"/>
      <c r="C3" s="75"/>
      <c r="D3" s="75"/>
      <c r="E3" s="75" t="s">
        <v>4</v>
      </c>
      <c r="F3" s="75"/>
      <c r="G3" s="75"/>
      <c r="H3" s="75" t="s">
        <v>70</v>
      </c>
      <c r="I3" s="75"/>
    </row>
    <row r="4" spans="1:15" ht="50" customHeight="1" x14ac:dyDescent="0.2">
      <c r="A4" s="85"/>
      <c r="B4" s="85"/>
      <c r="C4" s="85"/>
      <c r="D4" s="85"/>
      <c r="E4" s="85"/>
      <c r="F4" s="85"/>
      <c r="G4" s="85"/>
      <c r="H4" s="85"/>
      <c r="I4" s="85"/>
    </row>
    <row r="5" spans="1:15" ht="30" customHeight="1" x14ac:dyDescent="0.2"/>
    <row r="6" spans="1:15" ht="25" customHeight="1" x14ac:dyDescent="0.2">
      <c r="A6" s="58" t="s">
        <v>75</v>
      </c>
    </row>
    <row r="7" spans="1:15" ht="60" customHeight="1" x14ac:dyDescent="0.2">
      <c r="A7" s="79" t="s">
        <v>71</v>
      </c>
      <c r="B7" s="79"/>
      <c r="C7" s="79"/>
      <c r="D7" s="79" t="s">
        <v>8</v>
      </c>
      <c r="E7" s="86" t="s">
        <v>96</v>
      </c>
      <c r="F7" s="16" t="s">
        <v>92</v>
      </c>
      <c r="G7" s="16" t="s">
        <v>73</v>
      </c>
      <c r="H7" s="16" t="s">
        <v>3</v>
      </c>
      <c r="I7" s="16" t="s">
        <v>56</v>
      </c>
      <c r="J7" s="16" t="s">
        <v>59</v>
      </c>
      <c r="K7" s="16" t="s">
        <v>60</v>
      </c>
      <c r="L7" s="16" t="s">
        <v>72</v>
      </c>
      <c r="M7" s="16" t="s">
        <v>94</v>
      </c>
      <c r="N7" s="16" t="s">
        <v>67</v>
      </c>
      <c r="O7" s="17" t="s">
        <v>68</v>
      </c>
    </row>
    <row r="8" spans="1:15" ht="20" customHeight="1" x14ac:dyDescent="0.2">
      <c r="A8" s="79"/>
      <c r="B8" s="79"/>
      <c r="C8" s="79"/>
      <c r="D8" s="79"/>
      <c r="E8" s="86"/>
      <c r="F8" s="16" t="s">
        <v>2</v>
      </c>
      <c r="G8" s="16" t="s">
        <v>6</v>
      </c>
      <c r="H8" s="16" t="s">
        <v>1</v>
      </c>
      <c r="I8" s="16" t="s">
        <v>53</v>
      </c>
      <c r="J8" s="16" t="s">
        <v>54</v>
      </c>
      <c r="K8" s="16" t="s">
        <v>61</v>
      </c>
      <c r="L8" s="16" t="s">
        <v>9</v>
      </c>
      <c r="M8" s="16" t="s">
        <v>10</v>
      </c>
      <c r="N8" s="16" t="s">
        <v>12</v>
      </c>
      <c r="O8" s="17" t="s">
        <v>66</v>
      </c>
    </row>
    <row r="9" spans="1:15" ht="45" customHeight="1" x14ac:dyDescent="0.2">
      <c r="A9" s="63"/>
      <c r="B9" s="63"/>
      <c r="C9" s="63"/>
      <c r="D9" s="25"/>
      <c r="E9" s="25"/>
      <c r="F9" s="24"/>
      <c r="G9" s="18"/>
      <c r="H9" s="18"/>
      <c r="I9" s="19">
        <f t="shared" ref="I9:I11" si="0">G9-H9</f>
        <v>0</v>
      </c>
      <c r="J9" s="20">
        <f>IFERROR(I9/F9,0)</f>
        <v>0</v>
      </c>
      <c r="K9" s="26">
        <v>0.8</v>
      </c>
      <c r="L9" s="21">
        <f>ROUNDDOWN(J9*K9,-3)</f>
        <v>0</v>
      </c>
      <c r="M9" s="21" t="str">
        <f>IFERROR(VLOOKUP(E9,Sheet1!$A$1:$B$9,2,0),"")</f>
        <v/>
      </c>
      <c r="N9" s="21">
        <f>MIN(L9,M9)</f>
        <v>0</v>
      </c>
      <c r="O9" s="19">
        <f>N9*F9</f>
        <v>0</v>
      </c>
    </row>
    <row r="10" spans="1:15" ht="45" customHeight="1" x14ac:dyDescent="0.2">
      <c r="A10" s="63"/>
      <c r="B10" s="63"/>
      <c r="C10" s="63"/>
      <c r="D10" s="25"/>
      <c r="E10" s="25"/>
      <c r="F10" s="24"/>
      <c r="G10" s="18"/>
      <c r="H10" s="18"/>
      <c r="I10" s="19">
        <f t="shared" si="0"/>
        <v>0</v>
      </c>
      <c r="J10" s="20">
        <f>IFERROR(I10/F10,0)</f>
        <v>0</v>
      </c>
      <c r="K10" s="26">
        <v>0.8</v>
      </c>
      <c r="L10" s="21">
        <f>ROUNDDOWN(J10*4/5,-3)</f>
        <v>0</v>
      </c>
      <c r="M10" s="21" t="str">
        <f>IFERROR(VLOOKUP(E10,Sheet1!$A$1:$B$9,2,0),"")</f>
        <v/>
      </c>
      <c r="N10" s="21">
        <f>MIN(L10,M10)</f>
        <v>0</v>
      </c>
      <c r="O10" s="19">
        <f>N10*F10</f>
        <v>0</v>
      </c>
    </row>
    <row r="11" spans="1:15" ht="45" customHeight="1" x14ac:dyDescent="0.2">
      <c r="A11" s="63"/>
      <c r="B11" s="63"/>
      <c r="C11" s="63"/>
      <c r="D11" s="25"/>
      <c r="E11" s="25"/>
      <c r="F11" s="24"/>
      <c r="G11" s="18"/>
      <c r="H11" s="18"/>
      <c r="I11" s="19">
        <f t="shared" si="0"/>
        <v>0</v>
      </c>
      <c r="J11" s="20">
        <f>IFERROR(I11/F11,0)</f>
        <v>0</v>
      </c>
      <c r="K11" s="26">
        <v>0.8</v>
      </c>
      <c r="L11" s="21">
        <f>ROUNDDOWN(J11*4/5,-3)</f>
        <v>0</v>
      </c>
      <c r="M11" s="21" t="str">
        <f>IFERROR(VLOOKUP(E11,Sheet1!$A$1:$B$9,2,0),"")</f>
        <v/>
      </c>
      <c r="N11" s="21">
        <f>MIN(L11,M11)</f>
        <v>0</v>
      </c>
      <c r="O11" s="19">
        <f>N11*F11</f>
        <v>0</v>
      </c>
    </row>
    <row r="12" spans="1:15" ht="45" customHeight="1" x14ac:dyDescent="0.2">
      <c r="A12" s="81" t="s">
        <v>17</v>
      </c>
      <c r="B12" s="81"/>
      <c r="C12" s="81"/>
      <c r="D12" s="81"/>
      <c r="E12" s="81"/>
      <c r="F12" s="22"/>
      <c r="G12" s="19">
        <f>SUM(G9:G11)</f>
        <v>0</v>
      </c>
      <c r="H12" s="19">
        <f>SUM(H9:H11)</f>
        <v>0</v>
      </c>
      <c r="I12" s="19">
        <f>SUM(I9:I11)</f>
        <v>0</v>
      </c>
      <c r="J12" s="7"/>
      <c r="K12" s="27"/>
      <c r="L12" s="7"/>
      <c r="M12" s="7"/>
      <c r="N12" s="23"/>
      <c r="O12" s="19">
        <f>SUM(O9:O11)</f>
        <v>0</v>
      </c>
    </row>
    <row r="13" spans="1:15" ht="30" customHeight="1" x14ac:dyDescent="0.2">
      <c r="B13" s="80"/>
      <c r="C13" s="80"/>
    </row>
    <row r="14" spans="1:15" ht="25" customHeight="1" x14ac:dyDescent="0.2">
      <c r="A14" s="83" t="s">
        <v>74</v>
      </c>
      <c r="B14" s="83"/>
      <c r="C14" s="83"/>
    </row>
    <row r="15" spans="1:15" ht="60" customHeight="1" x14ac:dyDescent="0.2">
      <c r="A15" s="79" t="s">
        <v>77</v>
      </c>
      <c r="B15" s="79"/>
      <c r="C15" s="79"/>
      <c r="D15" s="79" t="s">
        <v>81</v>
      </c>
      <c r="E15" s="79" t="s">
        <v>97</v>
      </c>
      <c r="F15" s="16" t="s">
        <v>92</v>
      </c>
      <c r="G15" s="16" t="s">
        <v>79</v>
      </c>
      <c r="H15" s="16" t="s">
        <v>3</v>
      </c>
      <c r="I15" s="16" t="s">
        <v>56</v>
      </c>
      <c r="J15" s="16" t="s">
        <v>60</v>
      </c>
      <c r="K15" s="16" t="s">
        <v>76</v>
      </c>
      <c r="L15" s="16" t="s">
        <v>93</v>
      </c>
      <c r="M15" s="17" t="s">
        <v>94</v>
      </c>
      <c r="N15" s="17" t="s">
        <v>80</v>
      </c>
      <c r="O15" s="17" t="s">
        <v>68</v>
      </c>
    </row>
    <row r="16" spans="1:15" ht="20" customHeight="1" x14ac:dyDescent="0.2">
      <c r="A16" s="79"/>
      <c r="B16" s="79"/>
      <c r="C16" s="79"/>
      <c r="D16" s="79"/>
      <c r="E16" s="79"/>
      <c r="F16" s="16" t="s">
        <v>13</v>
      </c>
      <c r="G16" s="16" t="s">
        <v>14</v>
      </c>
      <c r="H16" s="16" t="s">
        <v>15</v>
      </c>
      <c r="I16" s="16" t="s">
        <v>62</v>
      </c>
      <c r="J16" s="16" t="s">
        <v>63</v>
      </c>
      <c r="K16" s="16" t="s">
        <v>64</v>
      </c>
      <c r="L16" s="16" t="s">
        <v>9</v>
      </c>
      <c r="M16" s="16" t="s">
        <v>10</v>
      </c>
      <c r="N16" s="17" t="s">
        <v>65</v>
      </c>
      <c r="O16" s="17" t="s">
        <v>66</v>
      </c>
    </row>
    <row r="17" spans="1:15" ht="45" customHeight="1" x14ac:dyDescent="0.2">
      <c r="A17" s="84"/>
      <c r="B17" s="84"/>
      <c r="C17" s="84"/>
      <c r="D17" s="25"/>
      <c r="E17" s="25"/>
      <c r="F17" s="24"/>
      <c r="G17" s="40"/>
      <c r="H17" s="40"/>
      <c r="I17" s="28">
        <f t="shared" ref="I17:I22" si="1">G17-H17</f>
        <v>0</v>
      </c>
      <c r="J17" s="26">
        <v>0.8</v>
      </c>
      <c r="K17" s="29"/>
      <c r="L17" s="30"/>
      <c r="M17" s="30"/>
      <c r="N17" s="31"/>
      <c r="O17" s="31"/>
    </row>
    <row r="18" spans="1:15" ht="45" customHeight="1" x14ac:dyDescent="0.2">
      <c r="A18" s="84"/>
      <c r="B18" s="84"/>
      <c r="C18" s="84"/>
      <c r="D18" s="25"/>
      <c r="E18" s="25"/>
      <c r="F18" s="24"/>
      <c r="G18" s="40"/>
      <c r="H18" s="40"/>
      <c r="I18" s="28">
        <f t="shared" si="1"/>
        <v>0</v>
      </c>
      <c r="J18" s="26">
        <v>0.8</v>
      </c>
      <c r="K18" s="29"/>
      <c r="L18" s="30"/>
      <c r="M18" s="30"/>
      <c r="N18" s="31"/>
      <c r="O18" s="31"/>
    </row>
    <row r="19" spans="1:15" ht="45" customHeight="1" x14ac:dyDescent="0.2">
      <c r="A19" s="63"/>
      <c r="B19" s="63"/>
      <c r="C19" s="63"/>
      <c r="D19" s="37"/>
      <c r="E19" s="25"/>
      <c r="F19" s="24"/>
      <c r="G19" s="40"/>
      <c r="H19" s="40"/>
      <c r="I19" s="28">
        <f t="shared" si="1"/>
        <v>0</v>
      </c>
      <c r="J19" s="26">
        <v>0.8</v>
      </c>
      <c r="K19" s="29"/>
      <c r="L19" s="30"/>
      <c r="M19" s="30"/>
      <c r="N19" s="31"/>
      <c r="O19" s="31"/>
    </row>
    <row r="20" spans="1:15" ht="45" customHeight="1" x14ac:dyDescent="0.2">
      <c r="A20" s="84"/>
      <c r="B20" s="84"/>
      <c r="C20" s="84"/>
      <c r="D20" s="25"/>
      <c r="E20" s="25"/>
      <c r="F20" s="38"/>
      <c r="G20" s="40"/>
      <c r="H20" s="40"/>
      <c r="I20" s="28">
        <f t="shared" si="1"/>
        <v>0</v>
      </c>
      <c r="J20" s="41">
        <v>0.8</v>
      </c>
      <c r="K20" s="29"/>
      <c r="L20" s="30"/>
      <c r="M20" s="30"/>
      <c r="N20" s="31"/>
      <c r="O20" s="31"/>
    </row>
    <row r="21" spans="1:15" ht="45" customHeight="1" x14ac:dyDescent="0.2">
      <c r="A21" s="84"/>
      <c r="B21" s="84"/>
      <c r="C21" s="84"/>
      <c r="D21" s="25"/>
      <c r="E21" s="25"/>
      <c r="F21" s="38"/>
      <c r="G21" s="40"/>
      <c r="H21" s="40"/>
      <c r="I21" s="28">
        <f t="shared" si="1"/>
        <v>0</v>
      </c>
      <c r="J21" s="41">
        <v>0.8</v>
      </c>
      <c r="K21" s="29"/>
      <c r="L21" s="30"/>
      <c r="M21" s="30"/>
      <c r="N21" s="31"/>
      <c r="O21" s="31"/>
    </row>
    <row r="22" spans="1:15" ht="45" customHeight="1" x14ac:dyDescent="0.2">
      <c r="A22" s="63"/>
      <c r="B22" s="63"/>
      <c r="C22" s="63"/>
      <c r="D22" s="37"/>
      <c r="E22" s="25"/>
      <c r="F22" s="39"/>
      <c r="G22" s="40"/>
      <c r="H22" s="40"/>
      <c r="I22" s="28">
        <f t="shared" si="1"/>
        <v>0</v>
      </c>
      <c r="J22" s="41">
        <v>0.8</v>
      </c>
      <c r="K22" s="29"/>
      <c r="L22" s="30"/>
      <c r="M22" s="30"/>
      <c r="N22" s="31"/>
      <c r="O22" s="31"/>
    </row>
    <row r="23" spans="1:15" ht="45" customHeight="1" x14ac:dyDescent="0.2">
      <c r="A23" s="87" t="s">
        <v>17</v>
      </c>
      <c r="B23" s="87"/>
      <c r="C23" s="87"/>
      <c r="D23" s="87"/>
      <c r="E23" s="87"/>
      <c r="F23" s="32"/>
      <c r="G23" s="33">
        <f>SUM(G17:G22)</f>
        <v>0</v>
      </c>
      <c r="H23" s="33">
        <f>SUM(H17:H22)</f>
        <v>0</v>
      </c>
      <c r="I23" s="33">
        <f>SUM(I17:I22)</f>
        <v>0</v>
      </c>
      <c r="J23" s="42">
        <v>0.8</v>
      </c>
      <c r="K23" s="33">
        <f>ROUNDDOWN(I23*J23,-3)</f>
        <v>0</v>
      </c>
      <c r="L23" s="24"/>
      <c r="M23" s="34" t="str">
        <f>IFERROR(VLOOKUP(L23,Sheet1!$A$11:$B$14,2,0),"")</f>
        <v/>
      </c>
      <c r="N23" s="35">
        <f>MIN(K23,M23)</f>
        <v>0</v>
      </c>
      <c r="O23" s="36">
        <f>N23</f>
        <v>0</v>
      </c>
    </row>
    <row r="24" spans="1:15" ht="30" customHeight="1" x14ac:dyDescent="0.2">
      <c r="A24" s="82"/>
      <c r="B24" s="82"/>
      <c r="C24" s="82"/>
      <c r="D24" s="82"/>
      <c r="E24" s="82"/>
    </row>
    <row r="25" spans="1:15" ht="25" customHeight="1" x14ac:dyDescent="0.2">
      <c r="A25" s="59" t="s">
        <v>18</v>
      </c>
      <c r="B25" s="4"/>
      <c r="C25" s="4"/>
      <c r="D25" s="4"/>
      <c r="E25" s="4"/>
      <c r="F25" s="4"/>
    </row>
    <row r="26" spans="1:15" s="43" customFormat="1" ht="25" customHeight="1" x14ac:dyDescent="0.2">
      <c r="A26" s="54" t="s">
        <v>38</v>
      </c>
    </row>
    <row r="27" spans="1:15" ht="60" customHeight="1" x14ac:dyDescent="0.2">
      <c r="A27" s="79" t="s">
        <v>71</v>
      </c>
      <c r="B27" s="79"/>
      <c r="C27" s="79"/>
      <c r="D27" s="79" t="s">
        <v>8</v>
      </c>
      <c r="E27" s="86" t="s">
        <v>98</v>
      </c>
      <c r="F27" s="16" t="s">
        <v>92</v>
      </c>
      <c r="G27" s="16" t="s">
        <v>73</v>
      </c>
      <c r="H27" s="16" t="s">
        <v>3</v>
      </c>
      <c r="I27" s="16" t="s">
        <v>56</v>
      </c>
    </row>
    <row r="28" spans="1:15" ht="20" customHeight="1" x14ac:dyDescent="0.2">
      <c r="A28" s="79"/>
      <c r="B28" s="79"/>
      <c r="C28" s="79"/>
      <c r="D28" s="79"/>
      <c r="E28" s="86"/>
      <c r="F28" s="16" t="s">
        <v>2</v>
      </c>
      <c r="G28" s="16" t="s">
        <v>6</v>
      </c>
      <c r="H28" s="16" t="s">
        <v>1</v>
      </c>
      <c r="I28" s="16" t="s">
        <v>53</v>
      </c>
    </row>
    <row r="29" spans="1:15" ht="35" customHeight="1" x14ac:dyDescent="0.2">
      <c r="A29" s="63"/>
      <c r="B29" s="63"/>
      <c r="C29" s="63"/>
      <c r="D29" s="25"/>
      <c r="E29" s="25"/>
      <c r="F29" s="24"/>
      <c r="G29" s="44"/>
      <c r="H29" s="44"/>
      <c r="I29" s="19">
        <f>G29-H29</f>
        <v>0</v>
      </c>
    </row>
    <row r="30" spans="1:15" ht="35" customHeight="1" x14ac:dyDescent="0.2">
      <c r="A30" s="63"/>
      <c r="B30" s="63"/>
      <c r="C30" s="63"/>
      <c r="D30" s="25"/>
      <c r="E30" s="25"/>
      <c r="F30" s="24"/>
      <c r="G30" s="44"/>
      <c r="H30" s="44"/>
      <c r="I30" s="19">
        <f t="shared" ref="I30:I31" si="2">G30-H30</f>
        <v>0</v>
      </c>
    </row>
    <row r="31" spans="1:15" ht="35" customHeight="1" x14ac:dyDescent="0.2">
      <c r="A31" s="63"/>
      <c r="B31" s="63"/>
      <c r="C31" s="63"/>
      <c r="D31" s="25"/>
      <c r="E31" s="25"/>
      <c r="F31" s="24"/>
      <c r="G31" s="44"/>
      <c r="H31" s="44"/>
      <c r="I31" s="19">
        <f t="shared" si="2"/>
        <v>0</v>
      </c>
    </row>
    <row r="32" spans="1:15" ht="35" customHeight="1" x14ac:dyDescent="0.2">
      <c r="A32" s="81" t="s">
        <v>11</v>
      </c>
      <c r="B32" s="81"/>
      <c r="C32" s="81"/>
      <c r="D32" s="81"/>
      <c r="E32" s="81"/>
      <c r="F32" s="22"/>
      <c r="G32" s="19">
        <f>SUM(G29:G31)</f>
        <v>0</v>
      </c>
      <c r="H32" s="19">
        <f>SUM(H29:H31)</f>
        <v>0</v>
      </c>
      <c r="I32" s="19">
        <f>SUM(I29:I31)</f>
        <v>0</v>
      </c>
    </row>
    <row r="33" spans="1:9" ht="25" customHeight="1" x14ac:dyDescent="0.2">
      <c r="A33" s="54" t="s">
        <v>37</v>
      </c>
    </row>
    <row r="34" spans="1:9" ht="60" customHeight="1" x14ac:dyDescent="0.2">
      <c r="A34" s="79" t="s">
        <v>77</v>
      </c>
      <c r="B34" s="79"/>
      <c r="C34" s="79"/>
      <c r="D34" s="79" t="s">
        <v>82</v>
      </c>
      <c r="E34" s="79" t="s">
        <v>78</v>
      </c>
      <c r="F34" s="16" t="s">
        <v>92</v>
      </c>
      <c r="G34" s="16" t="s">
        <v>79</v>
      </c>
      <c r="H34" s="16" t="s">
        <v>3</v>
      </c>
      <c r="I34" s="16" t="s">
        <v>56</v>
      </c>
    </row>
    <row r="35" spans="1:9" ht="20" customHeight="1" x14ac:dyDescent="0.2">
      <c r="A35" s="79"/>
      <c r="B35" s="79"/>
      <c r="C35" s="79"/>
      <c r="D35" s="79"/>
      <c r="E35" s="79"/>
      <c r="F35" s="16" t="s">
        <v>13</v>
      </c>
      <c r="G35" s="16" t="s">
        <v>14</v>
      </c>
      <c r="H35" s="16" t="s">
        <v>15</v>
      </c>
      <c r="I35" s="16" t="s">
        <v>62</v>
      </c>
    </row>
    <row r="36" spans="1:9" ht="35" customHeight="1" x14ac:dyDescent="0.2">
      <c r="A36" s="84"/>
      <c r="B36" s="84"/>
      <c r="C36" s="84"/>
      <c r="D36" s="25"/>
      <c r="E36" s="25"/>
      <c r="F36" s="24"/>
      <c r="G36" s="40"/>
      <c r="H36" s="40"/>
      <c r="I36" s="28">
        <f t="shared" ref="I36:I40" si="3">G36-H36</f>
        <v>0</v>
      </c>
    </row>
    <row r="37" spans="1:9" ht="35" customHeight="1" x14ac:dyDescent="0.2">
      <c r="A37" s="84"/>
      <c r="B37" s="84"/>
      <c r="C37" s="84"/>
      <c r="D37" s="25"/>
      <c r="E37" s="25"/>
      <c r="F37" s="24"/>
      <c r="G37" s="40"/>
      <c r="H37" s="40"/>
      <c r="I37" s="28">
        <f t="shared" si="3"/>
        <v>0</v>
      </c>
    </row>
    <row r="38" spans="1:9" ht="35" customHeight="1" x14ac:dyDescent="0.2">
      <c r="A38" s="63"/>
      <c r="B38" s="63"/>
      <c r="C38" s="63"/>
      <c r="D38" s="37"/>
      <c r="E38" s="25"/>
      <c r="F38" s="24"/>
      <c r="G38" s="40"/>
      <c r="H38" s="40"/>
      <c r="I38" s="28">
        <f t="shared" si="3"/>
        <v>0</v>
      </c>
    </row>
    <row r="39" spans="1:9" ht="35" customHeight="1" x14ac:dyDescent="0.2">
      <c r="A39" s="84"/>
      <c r="B39" s="84"/>
      <c r="C39" s="84"/>
      <c r="D39" s="25"/>
      <c r="E39" s="25"/>
      <c r="F39" s="38"/>
      <c r="G39" s="40"/>
      <c r="H39" s="40"/>
      <c r="I39" s="28">
        <f t="shared" si="3"/>
        <v>0</v>
      </c>
    </row>
    <row r="40" spans="1:9" ht="35" customHeight="1" x14ac:dyDescent="0.2">
      <c r="A40" s="84"/>
      <c r="B40" s="84"/>
      <c r="C40" s="84"/>
      <c r="D40" s="25"/>
      <c r="E40" s="25"/>
      <c r="F40" s="38"/>
      <c r="G40" s="40"/>
      <c r="H40" s="40"/>
      <c r="I40" s="28">
        <f t="shared" si="3"/>
        <v>0</v>
      </c>
    </row>
    <row r="41" spans="1:9" ht="35" customHeight="1" x14ac:dyDescent="0.2">
      <c r="A41" s="87" t="s">
        <v>17</v>
      </c>
      <c r="B41" s="87"/>
      <c r="C41" s="87"/>
      <c r="D41" s="87"/>
      <c r="E41" s="87"/>
      <c r="F41" s="32"/>
      <c r="G41" s="33">
        <f>SUM(G36:G40)</f>
        <v>0</v>
      </c>
      <c r="H41" s="33">
        <f>SUM(H36:H40)</f>
        <v>0</v>
      </c>
      <c r="I41" s="33">
        <f>SUM(I36:I40)</f>
        <v>0</v>
      </c>
    </row>
    <row r="42" spans="1:9" ht="25" customHeight="1" x14ac:dyDescent="0.2">
      <c r="A42" s="54" t="s">
        <v>19</v>
      </c>
    </row>
    <row r="43" spans="1:9" ht="60" customHeight="1" x14ac:dyDescent="0.2">
      <c r="A43" s="93" t="s">
        <v>7</v>
      </c>
      <c r="B43" s="93"/>
      <c r="C43" s="93"/>
      <c r="D43" s="93" t="s">
        <v>83</v>
      </c>
      <c r="E43" s="93"/>
      <c r="F43" s="16" t="s">
        <v>92</v>
      </c>
      <c r="G43" s="16" t="s">
        <v>79</v>
      </c>
      <c r="H43" s="16" t="s">
        <v>3</v>
      </c>
      <c r="I43" s="16" t="s">
        <v>56</v>
      </c>
    </row>
    <row r="44" spans="1:9" ht="20" customHeight="1" x14ac:dyDescent="0.2">
      <c r="A44" s="94"/>
      <c r="B44" s="94"/>
      <c r="C44" s="94"/>
      <c r="D44" s="94"/>
      <c r="E44" s="94"/>
      <c r="F44" s="16" t="s">
        <v>34</v>
      </c>
      <c r="G44" s="16" t="s">
        <v>35</v>
      </c>
      <c r="H44" s="16" t="s">
        <v>36</v>
      </c>
      <c r="I44" s="16" t="s">
        <v>57</v>
      </c>
    </row>
    <row r="45" spans="1:9" ht="35" customHeight="1" x14ac:dyDescent="0.2">
      <c r="A45" s="76"/>
      <c r="B45" s="77"/>
      <c r="C45" s="78"/>
      <c r="D45" s="64"/>
      <c r="E45" s="65"/>
      <c r="F45" s="46"/>
      <c r="G45" s="18"/>
      <c r="H45" s="18"/>
      <c r="I45" s="19">
        <f>G45-H45</f>
        <v>0</v>
      </c>
    </row>
    <row r="46" spans="1:9" ht="35" customHeight="1" x14ac:dyDescent="0.2">
      <c r="A46" s="76"/>
      <c r="B46" s="77"/>
      <c r="C46" s="78"/>
      <c r="D46" s="64"/>
      <c r="E46" s="65"/>
      <c r="F46" s="46"/>
      <c r="G46" s="18"/>
      <c r="H46" s="18"/>
      <c r="I46" s="19">
        <f>G46-H46</f>
        <v>0</v>
      </c>
    </row>
    <row r="47" spans="1:9" ht="35" customHeight="1" x14ac:dyDescent="0.2">
      <c r="A47" s="76"/>
      <c r="B47" s="77"/>
      <c r="C47" s="78"/>
      <c r="D47" s="64"/>
      <c r="E47" s="65"/>
      <c r="F47" s="46"/>
      <c r="G47" s="18"/>
      <c r="H47" s="18"/>
      <c r="I47" s="19">
        <f>G47-H47</f>
        <v>0</v>
      </c>
    </row>
    <row r="48" spans="1:9" ht="35" customHeight="1" x14ac:dyDescent="0.2">
      <c r="A48" s="81" t="s">
        <v>11</v>
      </c>
      <c r="B48" s="81"/>
      <c r="C48" s="81"/>
      <c r="D48" s="81"/>
      <c r="E48" s="81"/>
      <c r="F48" s="46"/>
      <c r="G48" s="19">
        <f>SUM(G45:G47)</f>
        <v>0</v>
      </c>
      <c r="H48" s="19">
        <f>SUM(H45:H47)</f>
        <v>0</v>
      </c>
      <c r="I48" s="19">
        <f>SUM(I45:I47)</f>
        <v>0</v>
      </c>
    </row>
    <row r="49" spans="1:15" ht="25" customHeight="1" x14ac:dyDescent="0.2">
      <c r="A49" s="54" t="s">
        <v>87</v>
      </c>
      <c r="M49" s="45"/>
    </row>
    <row r="50" spans="1:15" ht="60" customHeight="1" x14ac:dyDescent="0.2">
      <c r="A50" s="66" t="s">
        <v>86</v>
      </c>
      <c r="B50" s="67"/>
      <c r="C50" s="67"/>
      <c r="D50" s="67"/>
      <c r="E50" s="68"/>
      <c r="F50" s="51" t="s">
        <v>92</v>
      </c>
      <c r="G50" s="51" t="s">
        <v>79</v>
      </c>
      <c r="H50" s="51" t="s">
        <v>3</v>
      </c>
      <c r="I50" s="51" t="s">
        <v>101</v>
      </c>
      <c r="J50" s="51" t="s">
        <v>60</v>
      </c>
      <c r="K50" s="51" t="s">
        <v>85</v>
      </c>
      <c r="L50" s="52" t="s">
        <v>94</v>
      </c>
      <c r="M50" s="51" t="s">
        <v>58</v>
      </c>
      <c r="N50" s="51" t="s">
        <v>84</v>
      </c>
    </row>
    <row r="51" spans="1:15" ht="20" customHeight="1" x14ac:dyDescent="0.2">
      <c r="A51" s="69"/>
      <c r="B51" s="70"/>
      <c r="C51" s="70"/>
      <c r="D51" s="70"/>
      <c r="E51" s="71"/>
      <c r="F51" s="51" t="s">
        <v>34</v>
      </c>
      <c r="G51" s="51" t="s">
        <v>35</v>
      </c>
      <c r="H51" s="51" t="s">
        <v>36</v>
      </c>
      <c r="I51" s="51" t="s">
        <v>53</v>
      </c>
      <c r="J51" s="51" t="s">
        <v>63</v>
      </c>
      <c r="K51" s="51" t="s">
        <v>16</v>
      </c>
      <c r="L51" s="52" t="s">
        <v>9</v>
      </c>
      <c r="M51" s="51" t="s">
        <v>10</v>
      </c>
      <c r="N51" s="51" t="s">
        <v>12</v>
      </c>
    </row>
    <row r="52" spans="1:15" ht="40" customHeight="1" x14ac:dyDescent="0.2">
      <c r="A52" s="72"/>
      <c r="B52" s="73"/>
      <c r="C52" s="73"/>
      <c r="D52" s="73"/>
      <c r="E52" s="74"/>
      <c r="F52" s="47"/>
      <c r="G52" s="48"/>
      <c r="H52" s="48"/>
      <c r="I52" s="49">
        <f>I32+I41+I48</f>
        <v>0</v>
      </c>
      <c r="J52" s="53">
        <v>0.8</v>
      </c>
      <c r="K52" s="50">
        <f>ROUNDDOWN(I52*J52,-3)</f>
        <v>0</v>
      </c>
      <c r="L52" s="56">
        <v>10000000</v>
      </c>
      <c r="M52" s="49">
        <f>MIN(K52,L52)</f>
        <v>0</v>
      </c>
      <c r="N52" s="36">
        <f>M52</f>
        <v>0</v>
      </c>
      <c r="O52" s="8"/>
    </row>
    <row r="53" spans="1:15" ht="25" customHeight="1" x14ac:dyDescent="0.2">
      <c r="A53" s="60" t="s">
        <v>47</v>
      </c>
    </row>
    <row r="54" spans="1:15" ht="60" customHeight="1" x14ac:dyDescent="0.2">
      <c r="A54" s="79" t="s">
        <v>99</v>
      </c>
      <c r="B54" s="79"/>
      <c r="C54" s="79"/>
      <c r="D54" s="79"/>
      <c r="E54" s="79"/>
      <c r="F54" s="79"/>
      <c r="G54" s="16" t="s">
        <v>79</v>
      </c>
      <c r="H54" s="16" t="s">
        <v>3</v>
      </c>
      <c r="I54" s="16" t="s">
        <v>56</v>
      </c>
      <c r="J54" s="16" t="s">
        <v>94</v>
      </c>
      <c r="K54" s="16" t="s">
        <v>69</v>
      </c>
      <c r="L54" s="17" t="s">
        <v>95</v>
      </c>
      <c r="M54" s="10"/>
      <c r="N54" s="12"/>
      <c r="O54" s="10"/>
    </row>
    <row r="55" spans="1:15" ht="20" customHeight="1" x14ac:dyDescent="0.2">
      <c r="A55" s="79"/>
      <c r="B55" s="79"/>
      <c r="C55" s="79"/>
      <c r="D55" s="79"/>
      <c r="E55" s="79"/>
      <c r="F55" s="79"/>
      <c r="G55" s="16" t="s">
        <v>2</v>
      </c>
      <c r="H55" s="16" t="s">
        <v>6</v>
      </c>
      <c r="I55" s="16" t="s">
        <v>1</v>
      </c>
      <c r="J55" s="16" t="s">
        <v>53</v>
      </c>
      <c r="K55" s="16" t="s">
        <v>54</v>
      </c>
      <c r="L55" s="17" t="s">
        <v>16</v>
      </c>
      <c r="M55" s="10"/>
      <c r="N55" s="10"/>
      <c r="O55" s="10"/>
    </row>
    <row r="56" spans="1:15" ht="38" customHeight="1" x14ac:dyDescent="0.2">
      <c r="A56" s="92"/>
      <c r="B56" s="92"/>
      <c r="C56" s="92"/>
      <c r="D56" s="92"/>
      <c r="E56" s="92"/>
      <c r="F56" s="92"/>
      <c r="G56" s="40"/>
      <c r="H56" s="40"/>
      <c r="I56" s="28">
        <f t="shared" ref="I56:I60" si="4">G56-H56</f>
        <v>0</v>
      </c>
      <c r="J56" s="29"/>
      <c r="K56" s="30"/>
      <c r="L56" s="31"/>
      <c r="M56" s="9"/>
      <c r="N56" s="9"/>
      <c r="O56" s="9"/>
    </row>
    <row r="57" spans="1:15" ht="38" customHeight="1" x14ac:dyDescent="0.2">
      <c r="A57" s="92"/>
      <c r="B57" s="92"/>
      <c r="C57" s="92"/>
      <c r="D57" s="92"/>
      <c r="E57" s="92"/>
      <c r="F57" s="92"/>
      <c r="G57" s="40"/>
      <c r="H57" s="40"/>
      <c r="I57" s="28">
        <f t="shared" si="4"/>
        <v>0</v>
      </c>
      <c r="J57" s="29"/>
      <c r="K57" s="30"/>
      <c r="L57" s="31"/>
      <c r="M57" s="9"/>
      <c r="N57" s="9"/>
      <c r="O57" s="9"/>
    </row>
    <row r="58" spans="1:15" ht="38" customHeight="1" x14ac:dyDescent="0.2">
      <c r="A58" s="92"/>
      <c r="B58" s="92"/>
      <c r="C58" s="92"/>
      <c r="D58" s="92"/>
      <c r="E58" s="92"/>
      <c r="F58" s="92"/>
      <c r="G58" s="40"/>
      <c r="H58" s="40"/>
      <c r="I58" s="28">
        <f t="shared" si="4"/>
        <v>0</v>
      </c>
      <c r="J58" s="29"/>
      <c r="K58" s="30"/>
      <c r="L58" s="31"/>
      <c r="M58" s="9"/>
      <c r="N58" s="9"/>
      <c r="O58" s="9"/>
    </row>
    <row r="59" spans="1:15" ht="38" customHeight="1" x14ac:dyDescent="0.2">
      <c r="A59" s="92"/>
      <c r="B59" s="92"/>
      <c r="C59" s="92"/>
      <c r="D59" s="92"/>
      <c r="E59" s="92"/>
      <c r="F59" s="92"/>
      <c r="G59" s="40"/>
      <c r="H59" s="40"/>
      <c r="I59" s="28">
        <f t="shared" si="4"/>
        <v>0</v>
      </c>
      <c r="J59" s="29"/>
      <c r="K59" s="30"/>
      <c r="L59" s="31"/>
      <c r="M59" s="9"/>
      <c r="N59" s="9"/>
      <c r="O59" s="9"/>
    </row>
    <row r="60" spans="1:15" ht="38" customHeight="1" x14ac:dyDescent="0.2">
      <c r="A60" s="92"/>
      <c r="B60" s="92"/>
      <c r="C60" s="92"/>
      <c r="D60" s="92"/>
      <c r="E60" s="92"/>
      <c r="F60" s="92"/>
      <c r="G60" s="40"/>
      <c r="H60" s="40"/>
      <c r="I60" s="28">
        <f t="shared" si="4"/>
        <v>0</v>
      </c>
      <c r="J60" s="29"/>
      <c r="K60" s="30"/>
      <c r="L60" s="31"/>
      <c r="M60" s="9"/>
      <c r="N60" s="9"/>
      <c r="O60" s="9"/>
    </row>
    <row r="61" spans="1:15" ht="38" customHeight="1" x14ac:dyDescent="0.2">
      <c r="A61" s="87" t="s">
        <v>17</v>
      </c>
      <c r="B61" s="87"/>
      <c r="C61" s="87"/>
      <c r="D61" s="87"/>
      <c r="E61" s="87"/>
      <c r="F61" s="87"/>
      <c r="G61" s="33">
        <f>SUM(G56:G60)</f>
        <v>0</v>
      </c>
      <c r="H61" s="33">
        <f>SUM(H56:H60)</f>
        <v>0</v>
      </c>
      <c r="I61" s="33">
        <f>SUM(I56:I60)</f>
        <v>0</v>
      </c>
      <c r="J61" s="33">
        <v>450000</v>
      </c>
      <c r="K61" s="35">
        <f>MIN(I61,J61)</f>
        <v>0</v>
      </c>
      <c r="L61" s="36">
        <f>K61</f>
        <v>0</v>
      </c>
      <c r="M61" s="11"/>
      <c r="N61" s="13"/>
      <c r="O61" s="11"/>
    </row>
    <row r="62" spans="1:15" ht="30" customHeight="1" thickBot="1" x14ac:dyDescent="0.25">
      <c r="A62" s="14"/>
      <c r="B62" s="14"/>
      <c r="C62" s="14"/>
      <c r="D62" s="14"/>
      <c r="E62" s="14"/>
      <c r="F62" s="14"/>
      <c r="G62" s="15"/>
      <c r="H62" s="15"/>
      <c r="I62" s="15"/>
      <c r="J62" s="15"/>
      <c r="K62" s="13"/>
      <c r="L62" s="11"/>
      <c r="M62" s="11"/>
      <c r="N62" s="13"/>
      <c r="O62" s="11"/>
    </row>
    <row r="63" spans="1:15" ht="38" customHeight="1" x14ac:dyDescent="0.2">
      <c r="A63" s="90" t="s">
        <v>100</v>
      </c>
      <c r="B63" s="90"/>
      <c r="C63" s="90"/>
      <c r="D63" s="90"/>
      <c r="E63" s="90"/>
      <c r="F63" s="88">
        <f>O12+O23+N52+L61</f>
        <v>0</v>
      </c>
      <c r="G63" s="88"/>
      <c r="H63" s="88"/>
      <c r="I63" s="15"/>
      <c r="J63" s="15"/>
      <c r="K63" s="13"/>
      <c r="L63" s="11"/>
      <c r="M63" s="11"/>
      <c r="N63" s="13"/>
      <c r="O63" s="11"/>
    </row>
    <row r="64" spans="1:15" ht="38" customHeight="1" thickBot="1" x14ac:dyDescent="0.25">
      <c r="A64" s="91"/>
      <c r="B64" s="91"/>
      <c r="C64" s="91"/>
      <c r="D64" s="91"/>
      <c r="E64" s="91"/>
      <c r="F64" s="89"/>
      <c r="G64" s="89"/>
      <c r="H64" s="89"/>
      <c r="I64" s="15"/>
      <c r="J64" s="15"/>
      <c r="K64" s="13"/>
      <c r="L64" s="11"/>
      <c r="M64" s="11"/>
      <c r="N64" s="13"/>
      <c r="O64" s="11"/>
    </row>
    <row r="65" spans="1:15" ht="30" customHeight="1" x14ac:dyDescent="0.2">
      <c r="A65" s="14"/>
      <c r="B65" s="14"/>
      <c r="C65" s="14"/>
      <c r="D65" s="14"/>
      <c r="E65" s="14"/>
      <c r="F65" s="14"/>
      <c r="G65" s="15"/>
      <c r="H65" s="15"/>
      <c r="I65" s="15"/>
      <c r="J65" s="15"/>
      <c r="K65" s="13"/>
      <c r="L65" s="11"/>
      <c r="M65" s="11"/>
      <c r="N65" s="13"/>
      <c r="O65" s="11"/>
    </row>
    <row r="66" spans="1:15" ht="30" customHeight="1" x14ac:dyDescent="0.2">
      <c r="A66" s="61" t="s">
        <v>0</v>
      </c>
      <c r="B66" s="55"/>
      <c r="C66" s="55"/>
      <c r="D66" s="55"/>
      <c r="E66" s="55"/>
      <c r="F66" s="55"/>
      <c r="G66" s="55"/>
      <c r="H66" s="55"/>
      <c r="I66" s="55"/>
      <c r="J66" s="55"/>
      <c r="K66" s="55"/>
      <c r="L66" s="55"/>
    </row>
    <row r="67" spans="1:15" ht="30" customHeight="1" x14ac:dyDescent="0.2">
      <c r="A67" s="62">
        <v>1</v>
      </c>
      <c r="B67" s="55" t="s">
        <v>45</v>
      </c>
      <c r="C67" s="55"/>
      <c r="D67" s="55"/>
      <c r="E67" s="55"/>
      <c r="F67" s="55"/>
      <c r="G67" s="55"/>
      <c r="H67" s="55"/>
      <c r="I67" s="55"/>
      <c r="J67" s="55"/>
      <c r="K67" s="55"/>
      <c r="L67" s="55"/>
    </row>
    <row r="68" spans="1:15" ht="30" customHeight="1" x14ac:dyDescent="0.2">
      <c r="A68" s="62">
        <v>2</v>
      </c>
      <c r="B68" s="55" t="s">
        <v>44</v>
      </c>
      <c r="C68" s="55"/>
      <c r="D68" s="55"/>
      <c r="E68" s="55"/>
      <c r="F68" s="55"/>
      <c r="G68" s="55"/>
      <c r="H68" s="55"/>
      <c r="I68" s="55"/>
      <c r="J68" s="55"/>
      <c r="K68" s="55"/>
      <c r="L68" s="55"/>
    </row>
    <row r="69" spans="1:15" ht="30" customHeight="1" x14ac:dyDescent="0.2">
      <c r="A69" s="62">
        <v>3</v>
      </c>
      <c r="B69" s="55" t="s">
        <v>46</v>
      </c>
      <c r="C69" s="55"/>
      <c r="D69" s="55"/>
      <c r="E69" s="55"/>
      <c r="F69" s="55"/>
      <c r="G69" s="55"/>
      <c r="H69" s="55"/>
      <c r="I69" s="55"/>
      <c r="J69" s="55"/>
      <c r="K69" s="55"/>
      <c r="L69" s="55"/>
    </row>
    <row r="70" spans="1:15" ht="30" customHeight="1" x14ac:dyDescent="0.2">
      <c r="A70" s="62">
        <v>4</v>
      </c>
      <c r="B70" s="55" t="s">
        <v>90</v>
      </c>
      <c r="C70" s="55"/>
      <c r="D70" s="55"/>
      <c r="E70" s="55"/>
      <c r="F70" s="55"/>
      <c r="G70" s="55"/>
      <c r="H70" s="55"/>
      <c r="I70" s="55"/>
      <c r="J70" s="55"/>
      <c r="K70" s="55"/>
      <c r="L70" s="55"/>
    </row>
    <row r="71" spans="1:15" ht="30" customHeight="1" x14ac:dyDescent="0.2">
      <c r="A71" s="62"/>
      <c r="B71" s="55" t="s">
        <v>88</v>
      </c>
      <c r="C71" s="55"/>
      <c r="D71" s="55"/>
      <c r="E71" s="55"/>
      <c r="F71" s="55"/>
      <c r="G71" s="55"/>
      <c r="H71" s="55"/>
      <c r="I71" s="55"/>
      <c r="J71" s="55"/>
      <c r="K71" s="55"/>
      <c r="L71" s="55"/>
    </row>
    <row r="72" spans="1:15" ht="30" customHeight="1" x14ac:dyDescent="0.2">
      <c r="A72" s="62">
        <v>5</v>
      </c>
      <c r="B72" s="55" t="s">
        <v>55</v>
      </c>
      <c r="C72" s="55"/>
      <c r="D72" s="55"/>
      <c r="E72" s="55"/>
      <c r="F72" s="55"/>
      <c r="G72" s="55"/>
      <c r="H72" s="55"/>
      <c r="I72" s="55"/>
      <c r="J72" s="55"/>
      <c r="K72" s="55"/>
      <c r="L72" s="55"/>
    </row>
    <row r="73" spans="1:15" ht="30" customHeight="1" x14ac:dyDescent="0.2">
      <c r="A73" s="62"/>
      <c r="B73" s="55" t="s">
        <v>89</v>
      </c>
      <c r="C73" s="55"/>
      <c r="D73" s="55"/>
      <c r="E73" s="55"/>
      <c r="F73" s="55"/>
      <c r="G73" s="55"/>
      <c r="H73" s="55"/>
      <c r="I73" s="55"/>
      <c r="J73" s="55"/>
      <c r="K73" s="55"/>
      <c r="L73" s="55"/>
    </row>
    <row r="74" spans="1:15" ht="30" customHeight="1" x14ac:dyDescent="0.2">
      <c r="A74" s="62">
        <v>6</v>
      </c>
      <c r="B74" s="55" t="s">
        <v>91</v>
      </c>
      <c r="C74" s="55"/>
      <c r="D74" s="55"/>
      <c r="E74" s="55"/>
      <c r="F74" s="55"/>
      <c r="G74" s="55"/>
      <c r="H74" s="55"/>
      <c r="I74" s="55"/>
      <c r="J74" s="55"/>
      <c r="K74" s="55"/>
      <c r="L74" s="55"/>
    </row>
  </sheetData>
  <mergeCells count="61">
    <mergeCell ref="F63:H64"/>
    <mergeCell ref="A40:C40"/>
    <mergeCell ref="A41:E41"/>
    <mergeCell ref="A63:E64"/>
    <mergeCell ref="A61:F61"/>
    <mergeCell ref="A58:F58"/>
    <mergeCell ref="A59:F59"/>
    <mergeCell ref="A60:F60"/>
    <mergeCell ref="A54:F55"/>
    <mergeCell ref="A57:F57"/>
    <mergeCell ref="A56:F56"/>
    <mergeCell ref="A48:E48"/>
    <mergeCell ref="A43:C44"/>
    <mergeCell ref="D43:E44"/>
    <mergeCell ref="A15:C16"/>
    <mergeCell ref="D15:D16"/>
    <mergeCell ref="E15:E16"/>
    <mergeCell ref="A23:E23"/>
    <mergeCell ref="A17:C17"/>
    <mergeCell ref="A18:C18"/>
    <mergeCell ref="A19:C19"/>
    <mergeCell ref="A20:C20"/>
    <mergeCell ref="A21:C21"/>
    <mergeCell ref="A22:C22"/>
    <mergeCell ref="A32:E32"/>
    <mergeCell ref="E34:E35"/>
    <mergeCell ref="A34:C35"/>
    <mergeCell ref="D34:D35"/>
    <mergeCell ref="A36:C36"/>
    <mergeCell ref="A37:C37"/>
    <mergeCell ref="A38:C38"/>
    <mergeCell ref="A39:C39"/>
    <mergeCell ref="H3:I3"/>
    <mergeCell ref="A4:D4"/>
    <mergeCell ref="E4:G4"/>
    <mergeCell ref="H4:I4"/>
    <mergeCell ref="A31:C31"/>
    <mergeCell ref="A27:C28"/>
    <mergeCell ref="D27:D28"/>
    <mergeCell ref="E27:E28"/>
    <mergeCell ref="A29:C29"/>
    <mergeCell ref="A30:C30"/>
    <mergeCell ref="E7:E8"/>
    <mergeCell ref="A9:C9"/>
    <mergeCell ref="A10:C10"/>
    <mergeCell ref="A11:C11"/>
    <mergeCell ref="D46:E46"/>
    <mergeCell ref="D47:E47"/>
    <mergeCell ref="A50:E52"/>
    <mergeCell ref="A3:D3"/>
    <mergeCell ref="E3:G3"/>
    <mergeCell ref="A45:C45"/>
    <mergeCell ref="A46:C46"/>
    <mergeCell ref="A47:C47"/>
    <mergeCell ref="D45:E45"/>
    <mergeCell ref="A7:C8"/>
    <mergeCell ref="D7:D8"/>
    <mergeCell ref="B13:C13"/>
    <mergeCell ref="A12:E12"/>
    <mergeCell ref="A24:E24"/>
    <mergeCell ref="A14:C14"/>
  </mergeCells>
  <phoneticPr fontId="3"/>
  <pageMargins left="0.31496062992125984" right="0.31496062992125984" top="0.55118110236220474" bottom="0.55118110236220474" header="0.31496062992125984" footer="0.31496062992125984"/>
  <pageSetup paperSize="9" scale="55" fitToHeight="0" orientation="landscape" r:id="rId1"/>
  <headerFooter>
    <oddFooter>&amp;C&amp;P</oddFooter>
  </headerFooter>
  <rowBreaks count="2" manualBreakCount="2">
    <brk id="24" max="14" man="1"/>
    <brk id="52" max="1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AC92911A-6F81-4A1B-A2FE-C231EA9D34DA}">
          <x14:formula1>
            <xm:f>Sheet1!$A$1:$A$9</xm:f>
          </x14:formula1>
          <xm:sqref>E9:E11 E29:E31</xm:sqref>
        </x14:dataValidation>
        <x14:dataValidation type="list" allowBlank="1" showInputMessage="1" showErrorMessage="1" xr:uid="{1C7E2E30-ED0E-4790-91EC-B3EEBB30E883}">
          <x14:formula1>
            <xm:f>Sheet1!$A$11:$A$14</xm:f>
          </x14:formula1>
          <xm:sqref>L23</xm:sqref>
        </x14:dataValidation>
        <x14:dataValidation type="list" allowBlank="1" showInputMessage="1" showErrorMessage="1" xr:uid="{985A7FED-7A77-4C6A-B745-5CDB87AD6F12}">
          <x14:formula1>
            <xm:f>Sheet1!$A$16:$A$20</xm:f>
          </x14:formula1>
          <xm:sqref>E17:E22 E36:E40</xm:sqref>
        </x14:dataValidation>
        <x14:dataValidation type="list" allowBlank="1" showInputMessage="1" showErrorMessage="1" xr:uid="{F6E253F1-2021-4B5F-9428-896EF149CC61}">
          <x14:formula1>
            <xm:f>Sheet1!$A$22:$A$26</xm:f>
          </x14:formula1>
          <xm:sqref>A56:F60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C715-4112-4167-A7AC-1FC9028E26C4}">
  <dimension ref="A1:B26"/>
  <sheetViews>
    <sheetView topLeftCell="A15" workbookViewId="0">
      <selection activeCell="A34" sqref="A34"/>
    </sheetView>
  </sheetViews>
  <sheetFormatPr defaultRowHeight="13" x14ac:dyDescent="0.2"/>
  <cols>
    <col min="1" max="1" width="31.54296875" bestFit="1" customWidth="1"/>
    <col min="2" max="2" width="9" bestFit="1" customWidth="1"/>
  </cols>
  <sheetData>
    <row r="1" spans="1:2" x14ac:dyDescent="0.2">
      <c r="A1" s="5" t="s">
        <v>21</v>
      </c>
      <c r="B1" s="6">
        <v>1000000</v>
      </c>
    </row>
    <row r="2" spans="1:2" x14ac:dyDescent="0.2">
      <c r="A2" s="5" t="s">
        <v>22</v>
      </c>
      <c r="B2" s="6">
        <v>300000</v>
      </c>
    </row>
    <row r="3" spans="1:2" x14ac:dyDescent="0.2">
      <c r="A3" s="5" t="s">
        <v>23</v>
      </c>
      <c r="B3" s="6">
        <v>300000</v>
      </c>
    </row>
    <row r="4" spans="1:2" x14ac:dyDescent="0.2">
      <c r="A4" s="5" t="s">
        <v>24</v>
      </c>
      <c r="B4" s="6">
        <v>1000000</v>
      </c>
    </row>
    <row r="5" spans="1:2" x14ac:dyDescent="0.2">
      <c r="A5" s="5" t="s">
        <v>25</v>
      </c>
      <c r="B5" s="6">
        <v>300000</v>
      </c>
    </row>
    <row r="6" spans="1:2" x14ac:dyDescent="0.2">
      <c r="A6" s="5" t="s">
        <v>26</v>
      </c>
      <c r="B6" s="6">
        <v>300000</v>
      </c>
    </row>
    <row r="7" spans="1:2" x14ac:dyDescent="0.2">
      <c r="A7" s="5" t="s">
        <v>28</v>
      </c>
      <c r="B7" s="6">
        <v>300000</v>
      </c>
    </row>
    <row r="8" spans="1:2" x14ac:dyDescent="0.2">
      <c r="A8" s="5" t="s">
        <v>27</v>
      </c>
      <c r="B8" s="6">
        <v>300000</v>
      </c>
    </row>
    <row r="9" spans="1:2" x14ac:dyDescent="0.2">
      <c r="A9" s="5" t="s">
        <v>29</v>
      </c>
      <c r="B9" s="6">
        <v>300000</v>
      </c>
    </row>
    <row r="11" spans="1:2" x14ac:dyDescent="0.2">
      <c r="A11" s="5" t="s">
        <v>30</v>
      </c>
      <c r="B11" s="6">
        <v>1000000</v>
      </c>
    </row>
    <row r="12" spans="1:2" x14ac:dyDescent="0.2">
      <c r="A12" s="5" t="s">
        <v>31</v>
      </c>
      <c r="B12" s="6">
        <v>1500000</v>
      </c>
    </row>
    <row r="13" spans="1:2" x14ac:dyDescent="0.2">
      <c r="A13" s="5" t="s">
        <v>32</v>
      </c>
      <c r="B13" s="6">
        <v>2000000</v>
      </c>
    </row>
    <row r="14" spans="1:2" x14ac:dyDescent="0.2">
      <c r="A14" s="5" t="s">
        <v>33</v>
      </c>
      <c r="B14" s="6">
        <v>2500000</v>
      </c>
    </row>
    <row r="16" spans="1:2" x14ac:dyDescent="0.2">
      <c r="A16" s="5" t="s">
        <v>39</v>
      </c>
    </row>
    <row r="17" spans="1:1" x14ac:dyDescent="0.2">
      <c r="A17" s="5" t="s">
        <v>40</v>
      </c>
    </row>
    <row r="18" spans="1:1" x14ac:dyDescent="0.2">
      <c r="A18" s="5" t="s">
        <v>41</v>
      </c>
    </row>
    <row r="19" spans="1:1" x14ac:dyDescent="0.2">
      <c r="A19" s="5" t="s">
        <v>43</v>
      </c>
    </row>
    <row r="20" spans="1:1" x14ac:dyDescent="0.2">
      <c r="A20" s="5" t="s">
        <v>42</v>
      </c>
    </row>
    <row r="22" spans="1:1" x14ac:dyDescent="0.2">
      <c r="A22" t="s">
        <v>48</v>
      </c>
    </row>
    <row r="23" spans="1:1" x14ac:dyDescent="0.2">
      <c r="A23" t="s">
        <v>49</v>
      </c>
    </row>
    <row r="24" spans="1:1" x14ac:dyDescent="0.2">
      <c r="A24" t="s">
        <v>50</v>
      </c>
    </row>
    <row r="25" spans="1:1" x14ac:dyDescent="0.2">
      <c r="A25" t="s">
        <v>51</v>
      </c>
    </row>
    <row r="26" spans="1:1" x14ac:dyDescent="0.2">
      <c r="A26" t="s">
        <v>52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Sheet1</vt:lpstr>
      <vt:lpstr>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