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水道未_07_名張市\"/>
    </mc:Choice>
  </mc:AlternateContent>
  <workbookProtection workbookAlgorithmName="SHA-512" workbookHashValue="EQFos5LU2ych4PtV0PlxLjGTAFZdNsIrFPEuMq+/4tSlszFUli8leNx32E06lUbnxL0cwfQdntoCDnv7VbtMRg==" workbookSaltValue="S1EdztzW8waBaccjHm4GT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L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<sst xmlns="http://schemas.openxmlformats.org/spreadsheetml/2006/main" count="228" uniqueCount="113">
  <si>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</si>
  <si>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</si>
  <si>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</si>
  <si>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</si>
  <si>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</si>
  <si>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</si>
  <si>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</si>
  <si>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</si>
  <si>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</si>
  <si>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</si>
  <si>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</si>
  <si>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</si>
  <si>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</si>
  <si>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</si>
  <si>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</si>
  <si>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</si>
  <si>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</si>
  <si>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</si>
  <si>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</si>
  <si>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</si>
  <si>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</si>
  <si>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</si>
  <si>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</si>
  <si>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</si>
  <si>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</si>
  <si>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</si>
  <si>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</si>
  <si>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</si>
  <si>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</si>
  <si>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</si>
  <si>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</si>
  <si>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</si>
  <si>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</si>
  <si>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</si>
  <si>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</si>
  <si>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</si>
  <si>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</si>
  <si>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</si>
  <si>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</si>
  <si>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</si>
  <si>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</si>
  <si>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</si>
  <si>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</si>
  <si>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</si>
  <si>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</si>
  <si>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</si>
  <si>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</si>
  <si>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</si>
  <si>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</si>
  <si>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</si>
  <si>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</si>
  <si>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</si>
  <si>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</si>
  <si>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</si>
  <si>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</si>
  <si>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</si>
  <si>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</si>
  <si>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</si>
  <si>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</si>
  <si>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</si>
  <si>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</si>
  <si>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</si>
  <si>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</si>
  <si>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</si>
  <si>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</si>
  <si>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</si>
  <si>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</si>
  <si>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</si>
  <si>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</si>
  <si>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</si>
  <si>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</si>
  <si>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</si>
  <si>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</si>
  <si>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</si>
  <si>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</si>
  <si>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</si>
  <si>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</si>
  <si>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</si>
  <si>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</si>
  <si>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</si>
  <si>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</si>
  <si>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</si>
  <si>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</si>
  <si>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</si>
  <si>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</si>
  <si>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</si>
  <si>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</si>
  <si>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</si>
  <si>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</si>
  <si>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</si>
  <si>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</si>
  <si>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</si>
  <si>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</si>
  <si>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</si>
  <si>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</si>
  <si>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</si>
  <si>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</si>
  <si>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</si>
  <si>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</si>
  <si>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</si>
  <si>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</si>
  <si>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</si>
  <si>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</si>
  <si>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</si>
  <si>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</si>
  <si>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</si>
  <si>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</si>
  <si>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</si>
  <si>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</si>
  <si>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</si>
  <si>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在、令和3年度から令和12年度を計画期間として策定した第２次名張市水道ビジョン、名張市水道事業経営戦略に基づき、安全で安定した水道水が供給できるよう老朽化施設・老朽管の更新や耐震化に取り組んでいます。
　R3年度から経年化率が大きく増加した管路をはじめとする老朽化施設の更新需要は今後さらに増加していき、また人口減少や節水技術の進展により給水量が減少していく傾向は続くものと想定されます。
　こうした状況の中、中長期的な視点のもと、水道料金の適正化等による経常収支比率・料金回収率の改善、また企業債、国県補助金も活用した老朽化施設の更新の効率化等に取り組み、持続可能な事業運営を実施していきます。</t>
    <rPh sb="105" eb="107">
      <t>ネンド</t>
    </rPh>
    <rPh sb="109" eb="112">
      <t>ケイネンカ</t>
    </rPh>
    <rPh sb="112" eb="113">
      <t>リツ</t>
    </rPh>
    <rPh sb="114" eb="115">
      <t>オオ</t>
    </rPh>
    <rPh sb="117" eb="119">
      <t>ゾウカ</t>
    </rPh>
    <rPh sb="121" eb="123">
      <t>カンロ</t>
    </rPh>
    <rPh sb="141" eb="143">
      <t>コンゴ</t>
    </rPh>
    <rPh sb="180" eb="182">
      <t>ケイコウ</t>
    </rPh>
    <rPh sb="183" eb="184">
      <t>ツヅ</t>
    </rPh>
    <rPh sb="206" eb="207">
      <t>チュウ</t>
    </rPh>
    <rPh sb="225" eb="226">
      <t>トウ</t>
    </rPh>
    <rPh sb="229" eb="231">
      <t>ケイジョウ</t>
    </rPh>
    <rPh sb="231" eb="233">
      <t>シュウシ</t>
    </rPh>
    <rPh sb="233" eb="235">
      <t>ヒリツ</t>
    </rPh>
    <rPh sb="236" eb="238">
      <t>リョウキン</t>
    </rPh>
    <rPh sb="238" eb="240">
      <t>カイシュウ</t>
    </rPh>
    <rPh sb="240" eb="241">
      <t>リツ</t>
    </rPh>
    <rPh sb="242" eb="244">
      <t>カイゼン</t>
    </rPh>
    <rPh sb="251" eb="252">
      <t>クニ</t>
    </rPh>
    <rPh sb="252" eb="253">
      <t>ケン</t>
    </rPh>
    <rPh sb="253" eb="256">
      <t>ホジョキン</t>
    </rPh>
    <rPh sb="261" eb="263">
      <t>ロウキュウ</t>
    </rPh>
    <rPh sb="263" eb="264">
      <t>カ</t>
    </rPh>
    <rPh sb="264" eb="266">
      <t>シセツ</t>
    </rPh>
    <rPh sb="267" eb="269">
      <t>コウシン</t>
    </rPh>
    <rPh sb="270" eb="273">
      <t>コウリツカ</t>
    </rPh>
    <rPh sb="273" eb="274">
      <t>トウ</t>
    </rPh>
    <rPh sb="275" eb="276">
      <t>ト</t>
    </rPh>
    <rPh sb="277" eb="278">
      <t>ク</t>
    </rPh>
    <rPh sb="280" eb="282">
      <t>ケイジョウ</t>
    </rPh>
    <rPh sb="282" eb="284">
      <t>シュウシ</t>
    </rPh>
    <rPh sb="284" eb="286">
      <t>ヒリツ</t>
    </rPh>
    <rPh sb="287" eb="289">
      <t>リョウキン</t>
    </rPh>
    <rPh sb="289" eb="291">
      <t>カイシュウ</t>
    </rPh>
    <rPh sb="291" eb="292">
      <t>リツ</t>
    </rPh>
    <phoneticPr fontId="4"/>
  </si>
  <si>
    <t>①R4年度の有形固定資産減価償却率は55.98％であり、保有資産が法定耐用年数の半分以上を経過していることを示しています。数値は上昇傾向にあり、類似団体と比べ高い数値となっています。
②法定耐用年数を超えた管路延長の割合を表す管路経年化率のR4年度の数値は42.08％で、大きく増加したR3年度より微増となりました、類似団体に比べかなり高い水準となっています。
③第２次名張市水道ビジョンに基づき管路の更新・耐震化を推進しています。R4年度の管路更新率は0.88％であり、類似団体平均値を上回っています。R3年度に大きく増加した管路経年化率が増加傾向となっていることから、引き続き更新投資を継続していく必要があります。</t>
    <rPh sb="61" eb="63">
      <t>スウチ</t>
    </rPh>
    <rPh sb="64" eb="66">
      <t>ジョウショウ</t>
    </rPh>
    <rPh sb="66" eb="68">
      <t>ケイコウ</t>
    </rPh>
    <rPh sb="136" eb="137">
      <t>オオ</t>
    </rPh>
    <rPh sb="139" eb="141">
      <t>ゾウカ</t>
    </rPh>
    <rPh sb="145" eb="147">
      <t>ネンド</t>
    </rPh>
    <rPh sb="149" eb="151">
      <t>ビゾウ</t>
    </rPh>
    <rPh sb="170" eb="172">
      <t>スイジュン</t>
    </rPh>
    <rPh sb="182" eb="183">
      <t>ダイ</t>
    </rPh>
    <rPh sb="184" eb="185">
      <t>ジ</t>
    </rPh>
    <rPh sb="240" eb="243">
      <t>ヘイキンチ</t>
    </rPh>
    <rPh sb="244" eb="246">
      <t>ウワマワ</t>
    </rPh>
    <rPh sb="254" eb="256">
      <t>ネンド</t>
    </rPh>
    <rPh sb="257" eb="258">
      <t>オオ</t>
    </rPh>
    <rPh sb="260" eb="262">
      <t>ゾウカ</t>
    </rPh>
    <rPh sb="264" eb="266">
      <t>カンロ</t>
    </rPh>
    <rPh sb="271" eb="273">
      <t>ゾウカ</t>
    </rPh>
    <rPh sb="273" eb="275">
      <t>ケイコウ</t>
    </rPh>
    <rPh sb="286" eb="287">
      <t>ヒ</t>
    </rPh>
    <rPh sb="288" eb="289">
      <t>ツヅ</t>
    </rPh>
    <rPh sb="295" eb="297">
      <t>ケイゾク</t>
    </rPh>
    <phoneticPr fontId="4"/>
  </si>
  <si>
    <t>①経常収支比率は過去に実施した施設等大規模更新により、H30年度から減価償却費や企業債支払利息など経常費用が増大し100％を下回っています。R4年度は赤字幅がさらに拡大しており、経営改善に向けた取り組みが必要です。
②累積欠損金は発生していません。
③流動比率は、類似団体の平均値を上回っており、１年以内に支払うべき債務に対して、十分な現金等がある状況を示しています。
④企業債残高対給水収益率は、R2年度まで減少傾向でしたが、R3年度より水道管路耐震化事業に関する起債を発行しており、R4年度においても増加しています。ただ、類似団体と比べ低い数値となっています。
⑤料金回収率は100％を下回る年度が続いている上に低下傾向にあり、給水に係る費用を給水収益で賄えるよう経営改善していく必要があります。
⑥給水原価は、コロナ禍・世界情勢の変化による原油価格の高騰・物価高の影響を受け、大きく増加しました。ただ、支払利息等が少ないため、数値は類似団体より低くなっています。
⑦施設利用率は、人口減少の影響や節水技術の向上により配水量は減少傾向であり、給水能力に余裕がある状況となっています。
⑧施設の稼働が収益につながっているか判断する指標の有収率は、計画的に漏水調査並びに老朽管の更新工事を進めており、昨年度より減少したものの類似団体と比べ高い数値を維持しています。</t>
    <rPh sb="8" eb="10">
      <t>カコ</t>
    </rPh>
    <rPh sb="11" eb="13">
      <t>ジッシ</t>
    </rPh>
    <rPh sb="15" eb="17">
      <t>シセツ</t>
    </rPh>
    <rPh sb="17" eb="18">
      <t>ナド</t>
    </rPh>
    <rPh sb="72" eb="74">
      <t>ネンド</t>
    </rPh>
    <rPh sb="75" eb="77">
      <t>アカジ</t>
    </rPh>
    <rPh sb="77" eb="78">
      <t>ハバ</t>
    </rPh>
    <rPh sb="82" eb="84">
      <t>カクダイ</t>
    </rPh>
    <rPh sb="89" eb="91">
      <t>ケイエイ</t>
    </rPh>
    <rPh sb="91" eb="93">
      <t>カイゼン</t>
    </rPh>
    <rPh sb="94" eb="95">
      <t>ム</t>
    </rPh>
    <rPh sb="97" eb="98">
      <t>ト</t>
    </rPh>
    <rPh sb="99" eb="100">
      <t>ク</t>
    </rPh>
    <rPh sb="102" eb="104">
      <t>ヒツヨウ</t>
    </rPh>
    <rPh sb="201" eb="203">
      <t>ネンド</t>
    </rPh>
    <rPh sb="207" eb="209">
      <t>ケイコウ</t>
    </rPh>
    <rPh sb="216" eb="218">
      <t>ネンド</t>
    </rPh>
    <rPh sb="220" eb="222">
      <t>スイドウ</t>
    </rPh>
    <rPh sb="222" eb="224">
      <t>カンロ</t>
    </rPh>
    <rPh sb="224" eb="227">
      <t>タイシンカ</t>
    </rPh>
    <rPh sb="227" eb="229">
      <t>ジギョウ</t>
    </rPh>
    <rPh sb="230" eb="231">
      <t>カン</t>
    </rPh>
    <rPh sb="233" eb="235">
      <t>キサイ</t>
    </rPh>
    <rPh sb="236" eb="238">
      <t>ハッコウ</t>
    </rPh>
    <rPh sb="245" eb="247">
      <t>ネンド</t>
    </rPh>
    <rPh sb="252" eb="254">
      <t>ゾウカ</t>
    </rPh>
    <rPh sb="268" eb="269">
      <t>クラ</t>
    </rPh>
    <rPh sb="298" eb="300">
      <t>ネンド</t>
    </rPh>
    <rPh sb="301" eb="302">
      <t>ツヅ</t>
    </rPh>
    <rPh sb="306" eb="307">
      <t>ウエ</t>
    </rPh>
    <rPh sb="308" eb="310">
      <t>テイカ</t>
    </rPh>
    <rPh sb="310" eb="312">
      <t>ケイコウ</t>
    </rPh>
    <rPh sb="334" eb="336">
      <t>ケイエイ</t>
    </rPh>
    <rPh sb="373" eb="375">
      <t>ゲンユ</t>
    </rPh>
    <rPh sb="375" eb="377">
      <t>カカク</t>
    </rPh>
    <rPh sb="378" eb="380">
      <t>コウトウ</t>
    </rPh>
    <rPh sb="381" eb="383">
      <t>ブッカ</t>
    </rPh>
    <rPh sb="385" eb="387">
      <t>エイキョウ</t>
    </rPh>
    <rPh sb="388" eb="389">
      <t>ウ</t>
    </rPh>
    <rPh sb="391" eb="392">
      <t>オオ</t>
    </rPh>
    <rPh sb="394" eb="396">
      <t>ゾウカ</t>
    </rPh>
    <rPh sb="416" eb="418">
      <t>スウチ</t>
    </rPh>
    <rPh sb="448" eb="450">
      <t>エイキョウ</t>
    </rPh>
    <rPh sb="453" eb="455">
      <t>ギジュツ</t>
    </rPh>
    <rPh sb="456" eb="458">
      <t>コウジョウ</t>
    </rPh>
    <rPh sb="541" eb="543">
      <t>コウジ</t>
    </rPh>
    <rPh sb="550" eb="553">
      <t>サクネンド</t>
    </rPh>
    <rPh sb="555" eb="557">
      <t>ゲンショウ</t>
    </rPh>
    <rPh sb="574" eb="576">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</si>
</sst>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0.99</c:v>
                </c:pt>
                <c:pt idx="1">
                  <c:v>0.56000000000000005</c:v>
                </c:pt>
                <c:pt idx="2">
                  <c:v>1.25</c:v>
                </c:pt>
                <c:pt idx="3">
                  <c:v>1.04</c:v>
                </c:pt>
                <c:pt idx="4">
                  <c:v>0.88</c:v>
                </c:pt>
              </c:numCache>
            </c:numRef>
          </c:val>
          <c:extLst>
            <c:ext xmlns:c16="http://schemas.microsoft.com/office/drawing/2014/chart" uri="{C3380CC4-5D6E-409C-BE32-E72D297353CC}">
              <c16:uniqueId val="{00000000-1C9C-4EFE-9E9E-55427E983A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1C9C-4EFE-9E9E-55427E983A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56.38</c:v>
                </c:pt>
                <c:pt idx="1">
                  <c:v>54.49</c:v>
                </c:pt>
                <c:pt idx="2">
                  <c:v>54.73</c:v>
                </c:pt>
                <c:pt idx="3">
                  <c:v>54.39</c:v>
                </c:pt>
                <c:pt idx="4">
                  <c:v>53.35</c:v>
                </c:pt>
              </c:numCache>
            </c:numRef>
          </c:val>
          <c:extLst>
            <c:ext xmlns:c16="http://schemas.microsoft.com/office/drawing/2014/chart" uri="{C3380CC4-5D6E-409C-BE32-E72D297353CC}">
              <c16:uniqueId val="{00000000-594B-4197-8566-F95267F202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594B-4197-8566-F95267F202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91.51</c:v>
                </c:pt>
                <c:pt idx="1">
                  <c:v>93.98</c:v>
                </c:pt>
                <c:pt idx="2">
                  <c:v>94.22</c:v>
                </c:pt>
                <c:pt idx="3">
                  <c:v>93.25</c:v>
                </c:pt>
                <c:pt idx="4">
                  <c:v>92.68</c:v>
                </c:pt>
              </c:numCache>
            </c:numRef>
          </c:val>
          <c:extLst>
            <c:ext xmlns:c16="http://schemas.microsoft.com/office/drawing/2014/chart" uri="{C3380CC4-5D6E-409C-BE32-E72D297353CC}">
              <c16:uniqueId val="{00000000-2953-4A37-BE83-1437A0DBDD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2953-4A37-BE83-1437A0DBDD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97.17</c:v>
                </c:pt>
                <c:pt idx="1">
                  <c:v>98.93</c:v>
                </c:pt>
                <c:pt idx="2">
                  <c:v>97.23</c:v>
                </c:pt>
                <c:pt idx="3">
                  <c:v>96.43</c:v>
                </c:pt>
                <c:pt idx="4">
                  <c:v>92.03</c:v>
                </c:pt>
              </c:numCache>
            </c:numRef>
          </c:val>
          <c:extLst>
            <c:ext xmlns:c16="http://schemas.microsoft.com/office/drawing/2014/chart" uri="{C3380CC4-5D6E-409C-BE32-E72D297353CC}">
              <c16:uniqueId val="{00000000-8123-4047-A240-54D0962A78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8123-4047-A240-54D0962A78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49.76</c:v>
                </c:pt>
                <c:pt idx="1">
                  <c:v>51.44</c:v>
                </c:pt>
                <c:pt idx="2">
                  <c:v>53.3</c:v>
                </c:pt>
                <c:pt idx="3">
                  <c:v>54.59</c:v>
                </c:pt>
                <c:pt idx="4">
                  <c:v>55.98</c:v>
                </c:pt>
              </c:numCache>
            </c:numRef>
          </c:val>
          <c:extLst>
            <c:ext xmlns:c16="http://schemas.microsoft.com/office/drawing/2014/chart" uri="{C3380CC4-5D6E-409C-BE32-E72D297353CC}">
              <c16:uniqueId val="{00000000-C98E-4656-B549-A1C25A7FD8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C98E-4656-B549-A1C25A7FD8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26.62</c:v>
                </c:pt>
                <c:pt idx="1">
                  <c:v>27.83</c:v>
                </c:pt>
                <c:pt idx="2">
                  <c:v>29.67</c:v>
                </c:pt>
                <c:pt idx="3">
                  <c:v>42.02</c:v>
                </c:pt>
                <c:pt idx="4">
                  <c:v>42.08</c:v>
                </c:pt>
              </c:numCache>
            </c:numRef>
          </c:val>
          <c:extLst>
            <c:ext xmlns:c16="http://schemas.microsoft.com/office/drawing/2014/chart" uri="{C3380CC4-5D6E-409C-BE32-E72D297353CC}">
              <c16:uniqueId val="{00000000-D2FC-4A69-8ED4-BF933961079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D2FC-4A69-8ED4-BF933961079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12-4C8D-B8CC-B5586AC4081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1812-4C8D-B8CC-B5586AC4081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427.86</c:v>
                </c:pt>
                <c:pt idx="1">
                  <c:v>511.22</c:v>
                </c:pt>
                <c:pt idx="2">
                  <c:v>501.71</c:v>
                </c:pt>
                <c:pt idx="3">
                  <c:v>599.67999999999995</c:v>
                </c:pt>
                <c:pt idx="4">
                  <c:v>734.61</c:v>
                </c:pt>
              </c:numCache>
            </c:numRef>
          </c:val>
          <c:extLst>
            <c:ext xmlns:c16="http://schemas.microsoft.com/office/drawing/2014/chart" uri="{C3380CC4-5D6E-409C-BE32-E72D297353CC}">
              <c16:uniqueId val="{00000000-22B7-4FBD-AD91-3A6B53313C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22B7-4FBD-AD91-3A6B53313C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141.38999999999999</c:v>
                </c:pt>
                <c:pt idx="1">
                  <c:v>137.91999999999999</c:v>
                </c:pt>
                <c:pt idx="2">
                  <c:v>130.88</c:v>
                </c:pt>
                <c:pt idx="3">
                  <c:v>135.22</c:v>
                </c:pt>
                <c:pt idx="4">
                  <c:v>143.21</c:v>
                </c:pt>
              </c:numCache>
            </c:numRef>
          </c:val>
          <c:extLst>
            <c:ext xmlns:c16="http://schemas.microsoft.com/office/drawing/2014/chart" uri="{C3380CC4-5D6E-409C-BE32-E72D297353CC}">
              <c16:uniqueId val="{00000000-878D-49F4-8725-12E1D7FBE3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878D-49F4-8725-12E1D7FBE3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88.98</c:v>
                </c:pt>
                <c:pt idx="1">
                  <c:v>91.36</c:v>
                </c:pt>
                <c:pt idx="2">
                  <c:v>89.71</c:v>
                </c:pt>
                <c:pt idx="3">
                  <c:v>88.71</c:v>
                </c:pt>
                <c:pt idx="4">
                  <c:v>82.54</c:v>
                </c:pt>
              </c:numCache>
            </c:numRef>
          </c:val>
          <c:extLst>
            <c:ext xmlns:c16="http://schemas.microsoft.com/office/drawing/2014/chart" uri="{C3380CC4-5D6E-409C-BE32-E72D297353CC}">
              <c16:uniqueId val="{00000000-1D9F-4972-B593-E304C1186A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1D9F-4972-B593-E304C1186A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156.71</c:v>
                </c:pt>
                <c:pt idx="1">
                  <c:v>152.35</c:v>
                </c:pt>
                <c:pt idx="2">
                  <c:v>154.44</c:v>
                </c:pt>
                <c:pt idx="3">
                  <c:v>156.69999999999999</c:v>
                </c:pt>
                <c:pt idx="4">
                  <c:v>169.13</c:v>
                </c:pt>
              </c:numCache>
            </c:numRef>
          </c:val>
          <c:extLst>
            <c:ext xmlns:c16="http://schemas.microsoft.com/office/drawing/2014/chart" uri="{C3380CC4-5D6E-409C-BE32-E72D297353CC}">
              <c16:uniqueId val="{00000000-86DD-47B1-8735-68D72F811A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86DD-47B1-8735-68D72F811A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名張市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76190</v>
      </c>
      <c r="AM8" s="66"/>
      <c r="AN8" s="66"/>
      <c r="AO8" s="66"/>
      <c r="AP8" s="66"/>
      <c r="AQ8" s="66"/>
      <c r="AR8" s="66"/>
      <c r="AS8" s="66"/>
      <c r="AT8" s="37">
        <f>データ!$S$6</f>
        <v>129.77000000000001</v>
      </c>
      <c r="AU8" s="38"/>
      <c r="AV8" s="38"/>
      <c r="AW8" s="38"/>
      <c r="AX8" s="38"/>
      <c r="AY8" s="38"/>
      <c r="AZ8" s="38"/>
      <c r="BA8" s="38"/>
      <c r="BB8" s="55">
        <f>データ!$T$6</f>
        <v>587.12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89.7</v>
      </c>
      <c r="J10" s="38"/>
      <c r="K10" s="38"/>
      <c r="L10" s="38"/>
      <c r="M10" s="38"/>
      <c r="N10" s="38"/>
      <c r="O10" s="65"/>
      <c r="P10" s="55">
        <f>データ!$P$6</f>
        <v>99.66</v>
      </c>
      <c r="Q10" s="55"/>
      <c r="R10" s="55"/>
      <c r="S10" s="55"/>
      <c r="T10" s="55"/>
      <c r="U10" s="55"/>
      <c r="V10" s="55"/>
      <c r="W10" s="66">
        <f>データ!$Q$6</f>
        <v>2420</v>
      </c>
      <c r="X10" s="66"/>
      <c r="Y10" s="66"/>
      <c r="Z10" s="66"/>
      <c r="AA10" s="66"/>
      <c r="AB10" s="66"/>
      <c r="AC10" s="66"/>
      <c r="AD10" s="2"/>
      <c r="AE10" s="2"/>
      <c r="AF10" s="2"/>
      <c r="AG10" s="2"/>
      <c r="AH10" s="2"/>
      <c r="AI10" s="2"/>
      <c r="AJ10" s="2"/>
      <c r="AK10" s="2"/>
      <c r="AL10" s="66">
        <f>データ!$U$6</f>
        <v>75441</v>
      </c>
      <c r="AM10" s="66"/>
      <c r="AN10" s="66"/>
      <c r="AO10" s="66"/>
      <c r="AP10" s="66"/>
      <c r="AQ10" s="66"/>
      <c r="AR10" s="66"/>
      <c r="AS10" s="66"/>
      <c r="AT10" s="37">
        <f>データ!$V$6</f>
        <v>51.16</v>
      </c>
      <c r="AU10" s="38"/>
      <c r="AV10" s="38"/>
      <c r="AW10" s="38"/>
      <c r="AX10" s="38"/>
      <c r="AY10" s="38"/>
      <c r="AZ10" s="38"/>
      <c r="BA10" s="38"/>
      <c r="BB10" s="55">
        <f>データ!$W$6</f>
        <v>1474.61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112</v>
      </c>
      <c r="BM16" s="91"/>
      <c r="BN16" s="91"/>
      <c r="BO16" s="91"/>
      <c r="BP16" s="91"/>
      <c r="BQ16" s="91"/>
      <c r="BR16" s="91"/>
      <c r="BS16" s="91"/>
      <c r="BT16" s="91"/>
      <c r="BU16" s="91"/>
      <c r="BV16" s="91"/>
      <c r="BW16" s="91"/>
      <c r="BX16" s="91"/>
      <c r="BY16" s="91"/>
      <c r="BZ16" s="9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M2O3Xnr2+hMtKJjH8M+uKbcD9xQy5NRdEHPu1R6V37zIyAPELE77Jwfe7Ld2UN6waoWLwkdbxfJIeRvWMQayg==" saltValue="cmexSBZOCm6/VjWQCJn7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242080</v>
      </c>
      <c r="D6" s="20">
        <f t="shared" si="3"/>
        <v>46</v>
      </c>
      <c r="E6" s="20">
        <f t="shared" si="3"/>
        <v>1</v>
      </c>
      <c r="F6" s="20">
        <f t="shared" si="3"/>
        <v>0</v>
      </c>
      <c r="G6" s="20">
        <f t="shared" si="3"/>
        <v>1</v>
      </c>
      <c r="H6" s="20" t="str">
        <f t="shared" si="3"/>
        <v>三重県　名張市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89.7</v>
      </c>
      <c r="P6" s="21">
        <f t="shared" si="3"/>
        <v>99.66</v>
      </c>
      <c r="Q6" s="21">
        <f t="shared" si="3"/>
        <v>2420</v>
      </c>
      <c r="R6" s="21">
        <f t="shared" si="3"/>
        <v>76190</v>
      </c>
      <c r="S6" s="21">
        <f t="shared" si="3"/>
        <v>129.77000000000001</v>
      </c>
      <c r="T6" s="21">
        <f t="shared" si="3"/>
        <v>587.12</v>
      </c>
      <c r="U6" s="21">
        <f t="shared" si="3"/>
        <v>75441</v>
      </c>
      <c r="V6" s="21">
        <f t="shared" si="3"/>
        <v>51.16</v>
      </c>
      <c r="W6" s="21">
        <f t="shared" si="3"/>
        <v>1474.61</v>
      </c>
      <c r="X6" s="22">
        <f>IF(X7="",NA(),X7)</f>
        <v>97.17</v>
      </c>
      <c r="Y6" s="22">
        <f t="shared" ref="Y6:AG6" si="4">IF(Y7="",NA(),Y7)</f>
        <v>98.93</v>
      </c>
      <c r="Z6" s="22">
        <f t="shared" si="4"/>
        <v>97.23</v>
      </c>
      <c r="AA6" s="22">
        <f t="shared" si="4"/>
        <v>96.43</v>
      </c>
      <c r="AB6" s="22">
        <f t="shared" si="4"/>
        <v>92.03</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427.86</v>
      </c>
      <c r="AU6" s="22">
        <f t="shared" ref="AU6:BC6" si="6">IF(AU7="",NA(),AU7)</f>
        <v>511.22</v>
      </c>
      <c r="AV6" s="22">
        <f t="shared" si="6"/>
        <v>501.71</v>
      </c>
      <c r="AW6" s="22">
        <f t="shared" si="6"/>
        <v>599.67999999999995</v>
      </c>
      <c r="AX6" s="22">
        <f t="shared" si="6"/>
        <v>734.61</v>
      </c>
      <c r="AY6" s="22">
        <f t="shared" si="6"/>
        <v>349.83</v>
      </c>
      <c r="AZ6" s="22">
        <f t="shared" si="6"/>
        <v>360.86</v>
      </c>
      <c r="BA6" s="22">
        <f t="shared" si="6"/>
        <v>350.79</v>
      </c>
      <c r="BB6" s="22">
        <f t="shared" si="6"/>
        <v>354.57</v>
      </c>
      <c r="BC6" s="22">
        <f t="shared" si="6"/>
        <v>357.74</v>
      </c>
      <c r="BD6" s="21" t="str">
        <f>IF(BD7="","",IF(BD7="-","【-】","【"&amp;SUBSTITUTE(TEXT(BD7,"#,##0.00"),"-","△")&amp;"】"))</f>
        <v>【252.29】</v>
      </c>
      <c r="BE6" s="22">
        <f>IF(BE7="",NA(),BE7)</f>
        <v>141.38999999999999</v>
      </c>
      <c r="BF6" s="22">
        <f t="shared" ref="BF6:BN6" si="7">IF(BF7="",NA(),BF7)</f>
        <v>137.91999999999999</v>
      </c>
      <c r="BG6" s="22">
        <f t="shared" si="7"/>
        <v>130.88</v>
      </c>
      <c r="BH6" s="22">
        <f t="shared" si="7"/>
        <v>135.22</v>
      </c>
      <c r="BI6" s="22">
        <f t="shared" si="7"/>
        <v>143.21</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88.98</v>
      </c>
      <c r="BQ6" s="22">
        <f t="shared" ref="BQ6:BY6" si="8">IF(BQ7="",NA(),BQ7)</f>
        <v>91.36</v>
      </c>
      <c r="BR6" s="22">
        <f t="shared" si="8"/>
        <v>89.71</v>
      </c>
      <c r="BS6" s="22">
        <f t="shared" si="8"/>
        <v>88.71</v>
      </c>
      <c r="BT6" s="22">
        <f t="shared" si="8"/>
        <v>82.54</v>
      </c>
      <c r="BU6" s="22">
        <f t="shared" si="8"/>
        <v>103.54</v>
      </c>
      <c r="BV6" s="22">
        <f t="shared" si="8"/>
        <v>103.32</v>
      </c>
      <c r="BW6" s="22">
        <f t="shared" si="8"/>
        <v>100.85</v>
      </c>
      <c r="BX6" s="22">
        <f t="shared" si="8"/>
        <v>103.79</v>
      </c>
      <c r="BY6" s="22">
        <f t="shared" si="8"/>
        <v>98.3</v>
      </c>
      <c r="BZ6" s="21" t="str">
        <f>IF(BZ7="","",IF(BZ7="-","【-】","【"&amp;SUBSTITUTE(TEXT(BZ7,"#,##0.00"),"-","△")&amp;"】"))</f>
        <v>【97.47】</v>
      </c>
      <c r="CA6" s="22">
        <f>IF(CA7="",NA(),CA7)</f>
        <v>156.71</v>
      </c>
      <c r="CB6" s="22">
        <f t="shared" ref="CB6:CJ6" si="9">IF(CB7="",NA(),CB7)</f>
        <v>152.35</v>
      </c>
      <c r="CC6" s="22">
        <f t="shared" si="9"/>
        <v>154.44</v>
      </c>
      <c r="CD6" s="22">
        <f t="shared" si="9"/>
        <v>156.69999999999999</v>
      </c>
      <c r="CE6" s="22">
        <f t="shared" si="9"/>
        <v>169.13</v>
      </c>
      <c r="CF6" s="22">
        <f t="shared" si="9"/>
        <v>167.46</v>
      </c>
      <c r="CG6" s="22">
        <f t="shared" si="9"/>
        <v>168.56</v>
      </c>
      <c r="CH6" s="22">
        <f t="shared" si="9"/>
        <v>167.1</v>
      </c>
      <c r="CI6" s="22">
        <f t="shared" si="9"/>
        <v>167.86</v>
      </c>
      <c r="CJ6" s="22">
        <f t="shared" si="9"/>
        <v>173.68</v>
      </c>
      <c r="CK6" s="21" t="str">
        <f>IF(CK7="","",IF(CK7="-","【-】","【"&amp;SUBSTITUTE(TEXT(CK7,"#,##0.00"),"-","△")&amp;"】"))</f>
        <v>【174.75】</v>
      </c>
      <c r="CL6" s="22">
        <f>IF(CL7="",NA(),CL7)</f>
        <v>56.38</v>
      </c>
      <c r="CM6" s="22">
        <f t="shared" ref="CM6:CU6" si="10">IF(CM7="",NA(),CM7)</f>
        <v>54.49</v>
      </c>
      <c r="CN6" s="22">
        <f t="shared" si="10"/>
        <v>54.73</v>
      </c>
      <c r="CO6" s="22">
        <f t="shared" si="10"/>
        <v>54.39</v>
      </c>
      <c r="CP6" s="22">
        <f t="shared" si="10"/>
        <v>53.35</v>
      </c>
      <c r="CQ6" s="22">
        <f t="shared" si="10"/>
        <v>59.46</v>
      </c>
      <c r="CR6" s="22">
        <f t="shared" si="10"/>
        <v>59.51</v>
      </c>
      <c r="CS6" s="22">
        <f t="shared" si="10"/>
        <v>59.91</v>
      </c>
      <c r="CT6" s="22">
        <f t="shared" si="10"/>
        <v>59.4</v>
      </c>
      <c r="CU6" s="22">
        <f t="shared" si="10"/>
        <v>59.24</v>
      </c>
      <c r="CV6" s="21" t="str">
        <f>IF(CV7="","",IF(CV7="-","【-】","【"&amp;SUBSTITUTE(TEXT(CV7,"#,##0.00"),"-","△")&amp;"】"))</f>
        <v>【59.97】</v>
      </c>
      <c r="CW6" s="22">
        <f>IF(CW7="",NA(),CW7)</f>
        <v>91.51</v>
      </c>
      <c r="CX6" s="22">
        <f t="shared" ref="CX6:DF6" si="11">IF(CX7="",NA(),CX7)</f>
        <v>93.98</v>
      </c>
      <c r="CY6" s="22">
        <f t="shared" si="11"/>
        <v>94.22</v>
      </c>
      <c r="CZ6" s="22">
        <f t="shared" si="11"/>
        <v>93.25</v>
      </c>
      <c r="DA6" s="22">
        <f t="shared" si="11"/>
        <v>92.68</v>
      </c>
      <c r="DB6" s="22">
        <f t="shared" si="11"/>
        <v>87.41</v>
      </c>
      <c r="DC6" s="22">
        <f t="shared" si="11"/>
        <v>87.08</v>
      </c>
      <c r="DD6" s="22">
        <f t="shared" si="11"/>
        <v>87.26</v>
      </c>
      <c r="DE6" s="22">
        <f t="shared" si="11"/>
        <v>87.57</v>
      </c>
      <c r="DF6" s="22">
        <f t="shared" si="11"/>
        <v>87.26</v>
      </c>
      <c r="DG6" s="21" t="str">
        <f>IF(DG7="","",IF(DG7="-","【-】","【"&amp;SUBSTITUTE(TEXT(DG7,"#,##0.00"),"-","△")&amp;"】"))</f>
        <v>【89.76】</v>
      </c>
      <c r="DH6" s="22">
        <f>IF(DH7="",NA(),DH7)</f>
        <v>49.76</v>
      </c>
      <c r="DI6" s="22">
        <f t="shared" ref="DI6:DQ6" si="12">IF(DI7="",NA(),DI7)</f>
        <v>51.44</v>
      </c>
      <c r="DJ6" s="22">
        <f t="shared" si="12"/>
        <v>53.3</v>
      </c>
      <c r="DK6" s="22">
        <f t="shared" si="12"/>
        <v>54.59</v>
      </c>
      <c r="DL6" s="22">
        <f t="shared" si="12"/>
        <v>55.98</v>
      </c>
      <c r="DM6" s="22">
        <f t="shared" si="12"/>
        <v>47.62</v>
      </c>
      <c r="DN6" s="22">
        <f t="shared" si="12"/>
        <v>48.55</v>
      </c>
      <c r="DO6" s="22">
        <f t="shared" si="12"/>
        <v>49.2</v>
      </c>
      <c r="DP6" s="22">
        <f t="shared" si="12"/>
        <v>50.01</v>
      </c>
      <c r="DQ6" s="22">
        <f t="shared" si="12"/>
        <v>50.99</v>
      </c>
      <c r="DR6" s="21" t="str">
        <f>IF(DR7="","",IF(DR7="-","【-】","【"&amp;SUBSTITUTE(TEXT(DR7,"#,##0.00"),"-","△")&amp;"】"))</f>
        <v>【51.51】</v>
      </c>
      <c r="DS6" s="22">
        <f>IF(DS7="",NA(),DS7)</f>
        <v>26.62</v>
      </c>
      <c r="DT6" s="22">
        <f t="shared" ref="DT6:EB6" si="13">IF(DT7="",NA(),DT7)</f>
        <v>27.83</v>
      </c>
      <c r="DU6" s="22">
        <f t="shared" si="13"/>
        <v>29.67</v>
      </c>
      <c r="DV6" s="22">
        <f t="shared" si="13"/>
        <v>42.02</v>
      </c>
      <c r="DW6" s="22">
        <f t="shared" si="13"/>
        <v>42.08</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0.99</v>
      </c>
      <c r="EE6" s="22">
        <f t="shared" ref="EE6:EM6" si="14">IF(EE7="",NA(),EE7)</f>
        <v>0.56000000000000005</v>
      </c>
      <c r="EF6" s="22">
        <f t="shared" si="14"/>
        <v>1.25</v>
      </c>
      <c r="EG6" s="22">
        <f t="shared" si="14"/>
        <v>1.04</v>
      </c>
      <c r="EH6" s="22">
        <f t="shared" si="14"/>
        <v>0.88</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
      <c r="A7" s="15"/>
      <c r="B7" s="24">
        <v>2022</v>
      </c>
      <c r="C7" s="24">
        <v>242080</v>
      </c>
      <c r="D7" s="24">
        <v>46</v>
      </c>
      <c r="E7" s="24">
        <v>1</v>
      </c>
      <c r="F7" s="24">
        <v>0</v>
      </c>
      <c r="G7" s="24">
        <v>1</v>
      </c>
      <c r="H7" s="24" t="s">
        <v>93</v>
      </c>
      <c r="I7" s="24" t="s">
        <v>94</v>
      </c>
      <c r="J7" s="24" t="s">
        <v>95</v>
      </c>
      <c r="K7" s="24" t="s">
        <v>96</v>
      </c>
      <c r="L7" s="24" t="s">
        <v>97</v>
      </c>
      <c r="M7" s="24" t="s">
        <v>98</v>
      </c>
      <c r="N7" s="25" t="s">
        <v>99</v>
      </c>
      <c r="O7" s="25">
        <v>89.7</v>
      </c>
      <c r="P7" s="25">
        <v>99.66</v>
      </c>
      <c r="Q7" s="25">
        <v>2420</v>
      </c>
      <c r="R7" s="25">
        <v>76190</v>
      </c>
      <c r="S7" s="25">
        <v>129.77000000000001</v>
      </c>
      <c r="T7" s="25">
        <v>587.12</v>
      </c>
      <c r="U7" s="25">
        <v>75441</v>
      </c>
      <c r="V7" s="25">
        <v>51.16</v>
      </c>
      <c r="W7" s="25">
        <v>1474.61</v>
      </c>
      <c r="X7" s="25">
        <v>97.17</v>
      </c>
      <c r="Y7" s="25">
        <v>98.93</v>
      </c>
      <c r="Z7" s="25">
        <v>97.23</v>
      </c>
      <c r="AA7" s="25">
        <v>96.43</v>
      </c>
      <c r="AB7" s="25">
        <v>92.03</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427.86</v>
      </c>
      <c r="AU7" s="25">
        <v>511.22</v>
      </c>
      <c r="AV7" s="25">
        <v>501.71</v>
      </c>
      <c r="AW7" s="25">
        <v>599.67999999999995</v>
      </c>
      <c r="AX7" s="25">
        <v>734.61</v>
      </c>
      <c r="AY7" s="25">
        <v>349.83</v>
      </c>
      <c r="AZ7" s="25">
        <v>360.86</v>
      </c>
      <c r="BA7" s="25">
        <v>350.79</v>
      </c>
      <c r="BB7" s="25">
        <v>354.57</v>
      </c>
      <c r="BC7" s="25">
        <v>357.74</v>
      </c>
      <c r="BD7" s="25">
        <v>252.29</v>
      </c>
      <c r="BE7" s="25">
        <v>141.38999999999999</v>
      </c>
      <c r="BF7" s="25">
        <v>137.91999999999999</v>
      </c>
      <c r="BG7" s="25">
        <v>130.88</v>
      </c>
      <c r="BH7" s="25">
        <v>135.22</v>
      </c>
      <c r="BI7" s="25">
        <v>143.21</v>
      </c>
      <c r="BJ7" s="25">
        <v>314.87</v>
      </c>
      <c r="BK7" s="25">
        <v>309.27999999999997</v>
      </c>
      <c r="BL7" s="25">
        <v>322.92</v>
      </c>
      <c r="BM7" s="25">
        <v>303.45999999999998</v>
      </c>
      <c r="BN7" s="25">
        <v>307.27999999999997</v>
      </c>
      <c r="BO7" s="25">
        <v>268.07</v>
      </c>
      <c r="BP7" s="25">
        <v>88.98</v>
      </c>
      <c r="BQ7" s="25">
        <v>91.36</v>
      </c>
      <c r="BR7" s="25">
        <v>89.71</v>
      </c>
      <c r="BS7" s="25">
        <v>88.71</v>
      </c>
      <c r="BT7" s="25">
        <v>82.54</v>
      </c>
      <c r="BU7" s="25">
        <v>103.54</v>
      </c>
      <c r="BV7" s="25">
        <v>103.32</v>
      </c>
      <c r="BW7" s="25">
        <v>100.85</v>
      </c>
      <c r="BX7" s="25">
        <v>103.79</v>
      </c>
      <c r="BY7" s="25">
        <v>98.3</v>
      </c>
      <c r="BZ7" s="25">
        <v>97.47</v>
      </c>
      <c r="CA7" s="25">
        <v>156.71</v>
      </c>
      <c r="CB7" s="25">
        <v>152.35</v>
      </c>
      <c r="CC7" s="25">
        <v>154.44</v>
      </c>
      <c r="CD7" s="25">
        <v>156.69999999999999</v>
      </c>
      <c r="CE7" s="25">
        <v>169.13</v>
      </c>
      <c r="CF7" s="25">
        <v>167.46</v>
      </c>
      <c r="CG7" s="25">
        <v>168.56</v>
      </c>
      <c r="CH7" s="25">
        <v>167.1</v>
      </c>
      <c r="CI7" s="25">
        <v>167.86</v>
      </c>
      <c r="CJ7" s="25">
        <v>173.68</v>
      </c>
      <c r="CK7" s="25">
        <v>174.75</v>
      </c>
      <c r="CL7" s="25">
        <v>56.38</v>
      </c>
      <c r="CM7" s="25">
        <v>54.49</v>
      </c>
      <c r="CN7" s="25">
        <v>54.73</v>
      </c>
      <c r="CO7" s="25">
        <v>54.39</v>
      </c>
      <c r="CP7" s="25">
        <v>53.35</v>
      </c>
      <c r="CQ7" s="25">
        <v>59.46</v>
      </c>
      <c r="CR7" s="25">
        <v>59.51</v>
      </c>
      <c r="CS7" s="25">
        <v>59.91</v>
      </c>
      <c r="CT7" s="25">
        <v>59.4</v>
      </c>
      <c r="CU7" s="25">
        <v>59.24</v>
      </c>
      <c r="CV7" s="25">
        <v>59.97</v>
      </c>
      <c r="CW7" s="25">
        <v>91.51</v>
      </c>
      <c r="CX7" s="25">
        <v>93.98</v>
      </c>
      <c r="CY7" s="25">
        <v>94.22</v>
      </c>
      <c r="CZ7" s="25">
        <v>93.25</v>
      </c>
      <c r="DA7" s="25">
        <v>92.68</v>
      </c>
      <c r="DB7" s="25">
        <v>87.41</v>
      </c>
      <c r="DC7" s="25">
        <v>87.08</v>
      </c>
      <c r="DD7" s="25">
        <v>87.26</v>
      </c>
      <c r="DE7" s="25">
        <v>87.57</v>
      </c>
      <c r="DF7" s="25">
        <v>87.26</v>
      </c>
      <c r="DG7" s="25">
        <v>89.76</v>
      </c>
      <c r="DH7" s="25">
        <v>49.76</v>
      </c>
      <c r="DI7" s="25">
        <v>51.44</v>
      </c>
      <c r="DJ7" s="25">
        <v>53.3</v>
      </c>
      <c r="DK7" s="25">
        <v>54.59</v>
      </c>
      <c r="DL7" s="25">
        <v>55.98</v>
      </c>
      <c r="DM7" s="25">
        <v>47.62</v>
      </c>
      <c r="DN7" s="25">
        <v>48.55</v>
      </c>
      <c r="DO7" s="25">
        <v>49.2</v>
      </c>
      <c r="DP7" s="25">
        <v>50.01</v>
      </c>
      <c r="DQ7" s="25">
        <v>50.99</v>
      </c>
      <c r="DR7" s="25">
        <v>51.51</v>
      </c>
      <c r="DS7" s="25">
        <v>26.62</v>
      </c>
      <c r="DT7" s="25">
        <v>27.83</v>
      </c>
      <c r="DU7" s="25">
        <v>29.67</v>
      </c>
      <c r="DV7" s="25">
        <v>42.02</v>
      </c>
      <c r="DW7" s="25">
        <v>42.08</v>
      </c>
      <c r="DX7" s="25">
        <v>16.27</v>
      </c>
      <c r="DY7" s="25">
        <v>17.11</v>
      </c>
      <c r="DZ7" s="25">
        <v>18.329999999999998</v>
      </c>
      <c r="EA7" s="25">
        <v>20.27</v>
      </c>
      <c r="EB7" s="25">
        <v>21.69</v>
      </c>
      <c r="EC7" s="25">
        <v>23.75</v>
      </c>
      <c r="ED7" s="25">
        <v>0.99</v>
      </c>
      <c r="EE7" s="25">
        <v>0.56000000000000005</v>
      </c>
      <c r="EF7" s="25">
        <v>1.25</v>
      </c>
      <c r="EG7" s="25">
        <v>1.04</v>
      </c>
      <c r="EH7" s="25">
        <v>0.88</v>
      </c>
      <c r="EI7" s="25">
        <v>0.63</v>
      </c>
      <c r="EJ7" s="25">
        <v>0.63</v>
      </c>
      <c r="EK7" s="25">
        <v>0.6</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