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tamaki\DFS\部署別\上下水道課\決算統計\R4決算統計\【財政】経営比較分析表\【経営比較分析表】2022_244619_47_1718（農業集落排水）\"/>
    </mc:Choice>
  </mc:AlternateContent>
  <xr:revisionPtr revIDLastSave="0" documentId="13_ncr:1_{241C2122-74EA-498B-B6B8-A3206E5AE595}" xr6:coauthVersionLast="36" xr6:coauthVersionMax="45" xr10:uidLastSave="{00000000-0000-0000-0000-000000000000}"/>
  <workbookProtection workbookAlgorithmName="SHA-512" workbookHashValue="+pAOU8XGtAgvFtnaFekld1nn1TXV8dn/2pQ77AAY+r4VPBKgMdAhLJ1McLQnGGzxHmCSnCy1CQGFBmhwfLIwsw==" workbookSaltValue="YdcZ9lmrSW3ZIsFAjTfR/w==" workbookSpinCount="100000" lockStructure="1"/>
  <bookViews>
    <workbookView xWindow="7365" yWindow="555" windowWidth="17850" windowHeight="1470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BB10" i="4"/>
  <c r="P10" i="4"/>
  <c r="AT8" i="4"/>
  <c r="W8" i="4"/>
  <c r="B6" i="4"/>
</calcChain>
</file>

<file path=xl/sharedStrings.xml><?xml version="1.0" encoding="utf-8"?>
<sst xmlns="http://schemas.openxmlformats.org/spreadsheetml/2006/main" count="236" uniqueCount="122">
  <si>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</si>
  <si>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</si>
  <si>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</si>
  <si>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</si>
  <si>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</si>
  <si>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</si>
  <si>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</si>
  <si>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</si>
  <si>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</si>
  <si>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</si>
  <si>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</si>
  <si>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</si>
  <si>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</si>
  <si>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</si>
  <si>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</si>
  <si>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</si>
  <si>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</si>
  <si>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</si>
  <si>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</si>
  <si>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</si>
  <si>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</si>
  <si>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</si>
  <si>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</si>
  <si>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</si>
  <si>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</si>
  <si>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</si>
  <si>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</si>
  <si>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</si>
  <si>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</si>
  <si>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</si>
  <si>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</si>
  <si>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</si>
  <si>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</si>
  <si>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</si>
  <si>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</si>
  <si>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</si>
  <si>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</si>
  <si>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</si>
  <si>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</si>
  <si>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</si>
  <si>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</si>
  <si>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</si>
  <si>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</si>
  <si>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</si>
  <si>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</si>
  <si>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</si>
  <si>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</si>
  <si>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</si>
  <si>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</si>
  <si>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</si>
  <si>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</si>
  <si>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</si>
  <si>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</si>
  <si>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</si>
  <si>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</si>
  <si>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</si>
  <si>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</si>
  <si>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</si>
  <si>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</si>
  <si>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</si>
  <si>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</si>
  <si>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</si>
  <si>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</si>
  <si>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</si>
  <si>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</si>
  <si>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</si>
  <si>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</si>
  <si>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</si>
  <si>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</si>
  <si>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</si>
  <si>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</si>
  <si>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</si>
  <si>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</si>
  <si>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</si>
  <si>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</si>
  <si>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</si>
  <si>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</si>
  <si>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</si>
  <si>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</si>
  <si>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</si>
  <si>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</si>
  <si>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</si>
  <si>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</si>
  <si>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</si>
  <si>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</si>
  <si>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</si>
  <si>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</si>
  <si>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</si>
  <si>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</si>
  <si>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</si>
  <si>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</si>
  <si>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</si>
  <si>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</si>
  <si>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</si>
  <si>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</si>
  <si>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</si>
  <si>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</si>
  <si>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</si>
  <si>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</si>
  <si>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玉城町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</si>
  <si>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</si>
  <si>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</si>
  <si>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</si>
  <si>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</si>
  <si>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</si>
  <si>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</si>
  <si>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</si>
  <si>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</si>
  <si>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</si>
  <si>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</si>
  <si>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</si>
  <si>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</si>
  <si>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</si>
  <si>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</si>
  <si>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</si>
  <si>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</si>
  <si>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</si>
  <si>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</si>
  <si>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</si>
  <si>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③管渠改善率：
現在は管渠より常時稼働している処理場機器の修繕を実施しています。</t>
    <rPh sb="1" eb="3">
      <t>カンキョ</t>
    </rPh>
    <rPh sb="3" eb="5">
      <t>カイゼン</t>
    </rPh>
    <rPh sb="5" eb="6">
      <t>リツ</t>
    </rPh>
    <rPh sb="8" eb="10">
      <t>ゲンザイ</t>
    </rPh>
    <rPh sb="11" eb="13">
      <t>カンキョ</t>
    </rPh>
    <rPh sb="15" eb="17">
      <t>ジョウジ</t>
    </rPh>
    <rPh sb="17" eb="19">
      <t>カドウ</t>
    </rPh>
    <rPh sb="23" eb="26">
      <t>ショリジョウ</t>
    </rPh>
    <rPh sb="26" eb="28">
      <t>キキ</t>
    </rPh>
    <rPh sb="29" eb="31">
      <t>シュウゼン</t>
    </rPh>
    <rPh sb="32" eb="34">
      <t>ジッシ</t>
    </rPh>
    <phoneticPr fontId="4"/>
  </si>
  <si>
    <t>①収益的収支比率：令和5年4月1日公営企業会計（法適用）移行により特別会計（法非適用）からの引継金が必要のため、収支比率は上がりました。
②企業債残高事業規模比率：企業債元金返済に係る一般会計負担分が100％のため数値化されていません。
③経費回収率：公費負担分を除く汚水処理費に対する使用料割合は類似団体平均値を下回っています。
なお令和4年度下水道使用料改定を実施しましたが、①でも触れましたが令和5年4月1日以降は法適用による「未収金」分が含まれず、大きく下がってしまいました。
④汚水処理原価：前年度に比べ67円増加しました。
要因は維持管理費に関する適正化計画業務が増え、かつ年間有収水量の減少によるものです。
⑤施設利用率：三地区に処理場を有し汚水処理を行っています。高い数値を保ち適正であると言えます。
⑥水洗化率：高い数値となります。</t>
    <rPh sb="1" eb="4">
      <t>シュウエキテキ</t>
    </rPh>
    <rPh sb="4" eb="6">
      <t>シュウシ</t>
    </rPh>
    <rPh sb="6" eb="8">
      <t>ヒリツ</t>
    </rPh>
    <rPh sb="9" eb="11">
      <t>レイワ</t>
    </rPh>
    <rPh sb="38" eb="39">
      <t>ホウ</t>
    </rPh>
    <rPh sb="56" eb="58">
      <t>シュウシ</t>
    </rPh>
    <rPh sb="71" eb="73">
      <t>キギョウ</t>
    </rPh>
    <rPh sb="73" eb="74">
      <t>サイ</t>
    </rPh>
    <rPh sb="74" eb="76">
      <t>ザンダカ</t>
    </rPh>
    <rPh sb="76" eb="78">
      <t>ジギョウ</t>
    </rPh>
    <rPh sb="78" eb="80">
      <t>キボ</t>
    </rPh>
    <rPh sb="80" eb="82">
      <t>ヒリツ</t>
    </rPh>
    <rPh sb="83" eb="85">
      <t>キギョウ</t>
    </rPh>
    <rPh sb="85" eb="86">
      <t>サイ</t>
    </rPh>
    <rPh sb="86" eb="88">
      <t>ガンキン</t>
    </rPh>
    <rPh sb="88" eb="90">
      <t>ヘンサイ</t>
    </rPh>
    <rPh sb="91" eb="92">
      <t>カカ</t>
    </rPh>
    <rPh sb="93" eb="95">
      <t>イッパン</t>
    </rPh>
    <rPh sb="95" eb="97">
      <t>カイケイ</t>
    </rPh>
    <rPh sb="97" eb="99">
      <t>フタン</t>
    </rPh>
    <rPh sb="99" eb="100">
      <t>ブン</t>
    </rPh>
    <rPh sb="108" eb="110">
      <t>スウチ</t>
    </rPh>
    <rPh sb="110" eb="111">
      <t>カ</t>
    </rPh>
    <rPh sb="122" eb="124">
      <t>ケイヒ</t>
    </rPh>
    <rPh sb="124" eb="126">
      <t>カイシュウ</t>
    </rPh>
    <rPh sb="126" eb="127">
      <t>リツ</t>
    </rPh>
    <rPh sb="128" eb="130">
      <t>コウヒ</t>
    </rPh>
    <rPh sb="130" eb="132">
      <t>フタン</t>
    </rPh>
    <rPh sb="132" eb="133">
      <t>ブン</t>
    </rPh>
    <rPh sb="134" eb="135">
      <t>ノゾ</t>
    </rPh>
    <rPh sb="136" eb="138">
      <t>オスイ</t>
    </rPh>
    <rPh sb="138" eb="140">
      <t>ショリ</t>
    </rPh>
    <rPh sb="140" eb="141">
      <t>ヒ</t>
    </rPh>
    <rPh sb="142" eb="143">
      <t>タイ</t>
    </rPh>
    <rPh sb="145" eb="148">
      <t>シヨウリョウ</t>
    </rPh>
    <rPh sb="148" eb="150">
      <t>ワリアイ</t>
    </rPh>
    <rPh sb="151" eb="153">
      <t>ルイジ</t>
    </rPh>
    <rPh sb="153" eb="155">
      <t>ダンタイ</t>
    </rPh>
    <rPh sb="155" eb="157">
      <t>ヘイキン</t>
    </rPh>
    <rPh sb="157" eb="158">
      <t>チ</t>
    </rPh>
    <rPh sb="159" eb="161">
      <t>シタマワ</t>
    </rPh>
    <rPh sb="170" eb="172">
      <t>レイワ</t>
    </rPh>
    <rPh sb="173" eb="175">
      <t>ネンド</t>
    </rPh>
    <rPh sb="175" eb="178">
      <t>ゲスイドウ</t>
    </rPh>
    <rPh sb="178" eb="181">
      <t>シヨウリョウ</t>
    </rPh>
    <rPh sb="181" eb="183">
      <t>カイテイ</t>
    </rPh>
    <rPh sb="184" eb="186">
      <t>ジッシ</t>
    </rPh>
    <rPh sb="195" eb="196">
      <t>フ</t>
    </rPh>
    <rPh sb="201" eb="203">
      <t>レイワ</t>
    </rPh>
    <rPh sb="204" eb="205">
      <t>ネン</t>
    </rPh>
    <rPh sb="206" eb="207">
      <t>ガツ</t>
    </rPh>
    <rPh sb="208" eb="209">
      <t>ヒ</t>
    </rPh>
    <rPh sb="209" eb="211">
      <t>イコウ</t>
    </rPh>
    <rPh sb="247" eb="249">
      <t>オスイ</t>
    </rPh>
    <rPh sb="249" eb="251">
      <t>ショリ</t>
    </rPh>
    <rPh sb="251" eb="253">
      <t>ゲンカ</t>
    </rPh>
    <rPh sb="254" eb="257">
      <t>ゼンネンド</t>
    </rPh>
    <rPh sb="258" eb="259">
      <t>クラ</t>
    </rPh>
    <rPh sb="262" eb="263">
      <t>エン</t>
    </rPh>
    <rPh sb="263" eb="265">
      <t>ゾウカ</t>
    </rPh>
    <rPh sb="271" eb="273">
      <t>ヨウイン</t>
    </rPh>
    <rPh sb="274" eb="276">
      <t>イジ</t>
    </rPh>
    <rPh sb="276" eb="278">
      <t>カンリ</t>
    </rPh>
    <rPh sb="278" eb="279">
      <t>ヒ</t>
    </rPh>
    <rPh sb="280" eb="281">
      <t>カン</t>
    </rPh>
    <rPh sb="283" eb="286">
      <t>テキセイカ</t>
    </rPh>
    <rPh sb="286" eb="288">
      <t>ケイカク</t>
    </rPh>
    <rPh sb="288" eb="290">
      <t>ギョウム</t>
    </rPh>
    <rPh sb="291" eb="292">
      <t>フ</t>
    </rPh>
    <rPh sb="296" eb="298">
      <t>ネンカン</t>
    </rPh>
    <rPh sb="298" eb="300">
      <t>ユウシュウ</t>
    </rPh>
    <rPh sb="300" eb="302">
      <t>スイリョウ</t>
    </rPh>
    <rPh sb="303" eb="305">
      <t>ゲンショウ</t>
    </rPh>
    <rPh sb="316" eb="318">
      <t>シセツ</t>
    </rPh>
    <rPh sb="318" eb="320">
      <t>リヨウ</t>
    </rPh>
    <rPh sb="320" eb="321">
      <t>リツ</t>
    </rPh>
    <rPh sb="322" eb="325">
      <t>サンチク</t>
    </rPh>
    <rPh sb="326" eb="329">
      <t>ショリジョウ</t>
    </rPh>
    <rPh sb="330" eb="331">
      <t>ユウ</t>
    </rPh>
    <rPh sb="332" eb="334">
      <t>オスイ</t>
    </rPh>
    <rPh sb="334" eb="336">
      <t>ショリ</t>
    </rPh>
    <rPh sb="337" eb="338">
      <t>オコナ</t>
    </rPh>
    <rPh sb="344" eb="345">
      <t>タカ</t>
    </rPh>
    <rPh sb="346" eb="348">
      <t>スウチ</t>
    </rPh>
    <rPh sb="349" eb="350">
      <t>タモ</t>
    </rPh>
    <rPh sb="351" eb="353">
      <t>テキセイ</t>
    </rPh>
    <rPh sb="357" eb="358">
      <t>イ</t>
    </rPh>
    <rPh sb="365" eb="368">
      <t>スイセンカ</t>
    </rPh>
    <rPh sb="368" eb="369">
      <t>リツ</t>
    </rPh>
    <rPh sb="370" eb="371">
      <t>タカ</t>
    </rPh>
    <rPh sb="372" eb="374">
      <t>スウチ</t>
    </rPh>
    <phoneticPr fontId="4"/>
  </si>
  <si>
    <t>下水道使用料改定を実施しましたが、公費負担を抑制するまでには至りませんでした。
令和5年度からは下水道事業会計における農業集落排水事業として経営比較分析表において「見える化」されることとなります。</t>
    <rPh sb="0" eb="3">
      <t>ゲスイドウ</t>
    </rPh>
    <rPh sb="3" eb="5">
      <t>シヨウ</t>
    </rPh>
    <rPh sb="5" eb="6">
      <t>リョウ</t>
    </rPh>
    <rPh sb="6" eb="8">
      <t>カイテイ</t>
    </rPh>
    <rPh sb="9" eb="11">
      <t>ジッシ</t>
    </rPh>
    <rPh sb="17" eb="19">
      <t>コウヒ</t>
    </rPh>
    <rPh sb="19" eb="21">
      <t>フタン</t>
    </rPh>
    <rPh sb="22" eb="24">
      <t>ヨクセイ</t>
    </rPh>
    <rPh sb="30" eb="31">
      <t>イタ</t>
    </rPh>
    <rPh sb="40" eb="42">
      <t>レイワ</t>
    </rPh>
    <rPh sb="43" eb="45">
      <t>ネンド</t>
    </rPh>
    <rPh sb="48" eb="51">
      <t>ゲスイドウ</t>
    </rPh>
    <rPh sb="51" eb="53">
      <t>ジギョウ</t>
    </rPh>
    <rPh sb="53" eb="55">
      <t>カイケイ</t>
    </rPh>
    <rPh sb="59" eb="61">
      <t>ノウギョウ</t>
    </rPh>
    <rPh sb="61" eb="63">
      <t>シュウラク</t>
    </rPh>
    <rPh sb="63" eb="65">
      <t>ハイスイ</t>
    </rPh>
    <rPh sb="65" eb="67">
      <t>ジギョウ</t>
    </rPh>
    <rPh sb="70" eb="72">
      <t>ケイエイ</t>
    </rPh>
    <rPh sb="72" eb="74">
      <t>ヒカク</t>
    </rPh>
    <rPh sb="74" eb="76">
      <t>ブンセキ</t>
    </rPh>
    <rPh sb="76" eb="77">
      <t>ヒョウ</t>
    </rPh>
    <rPh sb="82" eb="83">
      <t>ミ</t>
    </rPh>
    <rPh sb="85" eb="86">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</si>
</sst>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D05-4D3F-91F7-5FABEE9B9E2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3D05-4D3F-91F7-5FABEE9B9E2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85.95</c:v>
                </c:pt>
                <c:pt idx="1">
                  <c:v>85.95</c:v>
                </c:pt>
                <c:pt idx="2">
                  <c:v>85.95</c:v>
                </c:pt>
                <c:pt idx="3">
                  <c:v>85.95</c:v>
                </c:pt>
                <c:pt idx="4">
                  <c:v>85.95</c:v>
                </c:pt>
              </c:numCache>
            </c:numRef>
          </c:val>
          <c:extLst>
            <c:ext xmlns:c16="http://schemas.microsoft.com/office/drawing/2014/chart" uri="{C3380CC4-5D6E-409C-BE32-E72D297353CC}">
              <c16:uniqueId val="{00000000-7024-4592-A304-3BD650DA7BD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7024-4592-A304-3BD650DA7BD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94.32</c:v>
                </c:pt>
                <c:pt idx="1">
                  <c:v>93.37</c:v>
                </c:pt>
                <c:pt idx="2">
                  <c:v>94.03</c:v>
                </c:pt>
                <c:pt idx="3">
                  <c:v>95.96</c:v>
                </c:pt>
                <c:pt idx="4">
                  <c:v>96.35</c:v>
                </c:pt>
              </c:numCache>
            </c:numRef>
          </c:val>
          <c:extLst>
            <c:ext xmlns:c16="http://schemas.microsoft.com/office/drawing/2014/chart" uri="{C3380CC4-5D6E-409C-BE32-E72D297353CC}">
              <c16:uniqueId val="{00000000-BEDA-49F4-9A1D-27EC6C1A398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BEDA-49F4-9A1D-27EC6C1A398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61.19</c:v>
                </c:pt>
                <c:pt idx="1">
                  <c:v>97.05</c:v>
                </c:pt>
                <c:pt idx="2">
                  <c:v>89.93</c:v>
                </c:pt>
                <c:pt idx="3">
                  <c:v>86.42</c:v>
                </c:pt>
                <c:pt idx="4">
                  <c:v>98.18</c:v>
                </c:pt>
              </c:numCache>
            </c:numRef>
          </c:val>
          <c:extLst>
            <c:ext xmlns:c16="http://schemas.microsoft.com/office/drawing/2014/chart" uri="{C3380CC4-5D6E-409C-BE32-E72D297353CC}">
              <c16:uniqueId val="{00000000-53E2-4BA7-8E06-B9ED10EECAE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3E2-4BA7-8E06-B9ED10EECAE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684-4728-BB94-9621367916D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684-4728-BB94-9621367916D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B6F-4771-AFFB-98466380BDF2}"/>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B6F-4771-AFFB-98466380BDF2}"/>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1A0-43CA-91A6-9469ADBF322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1A0-43CA-91A6-9469ADBF322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6A7-4550-8E75-DBE7FDAE91A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6A7-4550-8E75-DBE7FDAE91A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42E-4E68-A9B8-6191985C218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F42E-4E68-A9B8-6191985C218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19.93</c:v>
                </c:pt>
                <c:pt idx="1">
                  <c:v>42.84</c:v>
                </c:pt>
                <c:pt idx="2">
                  <c:v>37.21</c:v>
                </c:pt>
                <c:pt idx="3">
                  <c:v>34.65</c:v>
                </c:pt>
                <c:pt idx="4">
                  <c:v>28.83</c:v>
                </c:pt>
              </c:numCache>
            </c:numRef>
          </c:val>
          <c:extLst>
            <c:ext xmlns:c16="http://schemas.microsoft.com/office/drawing/2014/chart" uri="{C3380CC4-5D6E-409C-BE32-E72D297353CC}">
              <c16:uniqueId val="{00000000-397C-4AAA-85E9-A56991FCAAA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397C-4AAA-85E9-A56991FCAAA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453.06</c:v>
                </c:pt>
                <c:pt idx="1">
                  <c:v>215.41</c:v>
                </c:pt>
                <c:pt idx="2">
                  <c:v>250.32</c:v>
                </c:pt>
                <c:pt idx="3">
                  <c:v>268.3</c:v>
                </c:pt>
                <c:pt idx="4">
                  <c:v>336.07</c:v>
                </c:pt>
              </c:numCache>
            </c:numRef>
          </c:val>
          <c:extLst>
            <c:ext xmlns:c16="http://schemas.microsoft.com/office/drawing/2014/chart" uri="{C3380CC4-5D6E-409C-BE32-E72D297353CC}">
              <c16:uniqueId val="{00000000-2C24-403A-95EA-71BEB51275D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2C24-403A-95EA-71BEB51275D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N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三重県　玉城町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農業集落排水</v>
      </c>
      <c r="Q8" s="35"/>
      <c r="R8" s="35"/>
      <c r="S8" s="35"/>
      <c r="T8" s="35"/>
      <c r="U8" s="35"/>
      <c r="V8" s="35"/>
      <c r="W8" s="35" t="str">
        <f>データ!L6</f>
        <v>F2</v>
      </c>
      <c r="X8" s="35"/>
      <c r="Y8" s="35"/>
      <c r="Z8" s="35"/>
      <c r="AA8" s="35"/>
      <c r="AB8" s="35"/>
      <c r="AC8" s="35"/>
      <c r="AD8" s="36" t="str">
        <f>データ!$M$6</f>
        <v>非設置</v>
      </c>
      <c r="AE8" s="36"/>
      <c r="AF8" s="36"/>
      <c r="AG8" s="36"/>
      <c r="AH8" s="36"/>
      <c r="AI8" s="36"/>
      <c r="AJ8" s="36"/>
      <c r="AK8" s="3"/>
      <c r="AL8" s="37">
        <f>データ!S6</f>
        <v>15162</v>
      </c>
      <c r="AM8" s="37"/>
      <c r="AN8" s="37"/>
      <c r="AO8" s="37"/>
      <c r="AP8" s="37"/>
      <c r="AQ8" s="37"/>
      <c r="AR8" s="37"/>
      <c r="AS8" s="37"/>
      <c r="AT8" s="38">
        <f>データ!T6</f>
        <v>40.909999999999997</v>
      </c>
      <c r="AU8" s="38"/>
      <c r="AV8" s="38"/>
      <c r="AW8" s="38"/>
      <c r="AX8" s="38"/>
      <c r="AY8" s="38"/>
      <c r="AZ8" s="38"/>
      <c r="BA8" s="38"/>
      <c r="BB8" s="38">
        <f>データ!U6</f>
        <v>370.62</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8.51</v>
      </c>
      <c r="Q10" s="38"/>
      <c r="R10" s="38"/>
      <c r="S10" s="38"/>
      <c r="T10" s="38"/>
      <c r="U10" s="38"/>
      <c r="V10" s="38"/>
      <c r="W10" s="38">
        <f>データ!Q6</f>
        <v>99.67</v>
      </c>
      <c r="X10" s="38"/>
      <c r="Y10" s="38"/>
      <c r="Z10" s="38"/>
      <c r="AA10" s="38"/>
      <c r="AB10" s="38"/>
      <c r="AC10" s="38"/>
      <c r="AD10" s="37">
        <f>データ!R6</f>
        <v>2049</v>
      </c>
      <c r="AE10" s="37"/>
      <c r="AF10" s="37"/>
      <c r="AG10" s="37"/>
      <c r="AH10" s="37"/>
      <c r="AI10" s="37"/>
      <c r="AJ10" s="37"/>
      <c r="AK10" s="2"/>
      <c r="AL10" s="37">
        <f>データ!V6</f>
        <v>1286</v>
      </c>
      <c r="AM10" s="37"/>
      <c r="AN10" s="37"/>
      <c r="AO10" s="37"/>
      <c r="AP10" s="37"/>
      <c r="AQ10" s="37"/>
      <c r="AR10" s="37"/>
      <c r="AS10" s="37"/>
      <c r="AT10" s="38">
        <f>データ!W6</f>
        <v>0.52</v>
      </c>
      <c r="AU10" s="38"/>
      <c r="AV10" s="38"/>
      <c r="AW10" s="38"/>
      <c r="AX10" s="38"/>
      <c r="AY10" s="38"/>
      <c r="AZ10" s="38"/>
      <c r="BA10" s="38"/>
      <c r="BB10" s="38">
        <f>データ!X6</f>
        <v>2473.08</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120</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119</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121</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44</v>
      </c>
      <c r="N86" s="12" t="s">
        <v>45</v>
      </c>
      <c r="O86" s="12" t="str">
        <f>データ!EO6</f>
        <v>【0.02】</v>
      </c>
    </row>
  </sheetData>
  <sheetProtection algorithmName="SHA-512" hashValue="vfyyy3n2G5UnccweF9tVhCqyTq8hLPpF3ZYUWZ/WXMBuW1gsm5rrb6R6Yy8Dq+sOzpNm1+/p7xCZCI+edryi8g==" saltValue="+Qh/uxyc4zjHel7jrB7su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9" t="s">
        <v>55</v>
      </c>
      <c r="I3" s="80"/>
      <c r="J3" s="80"/>
      <c r="K3" s="80"/>
      <c r="L3" s="80"/>
      <c r="M3" s="80"/>
      <c r="N3" s="80"/>
      <c r="O3" s="80"/>
      <c r="P3" s="80"/>
      <c r="Q3" s="80"/>
      <c r="R3" s="80"/>
      <c r="S3" s="80"/>
      <c r="T3" s="80"/>
      <c r="U3" s="80"/>
      <c r="V3" s="80"/>
      <c r="W3" s="80"/>
      <c r="X3" s="81"/>
      <c r="Y3" s="85" t="s">
        <v>56</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57</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5" x14ac:dyDescent="0.15">
      <c r="A4" s="14" t="s">
        <v>58</v>
      </c>
      <c r="B4" s="16"/>
      <c r="C4" s="16"/>
      <c r="D4" s="16"/>
      <c r="E4" s="16"/>
      <c r="F4" s="16"/>
      <c r="G4" s="16"/>
      <c r="H4" s="82"/>
      <c r="I4" s="83"/>
      <c r="J4" s="83"/>
      <c r="K4" s="83"/>
      <c r="L4" s="83"/>
      <c r="M4" s="83"/>
      <c r="N4" s="83"/>
      <c r="O4" s="83"/>
      <c r="P4" s="83"/>
      <c r="Q4" s="83"/>
      <c r="R4" s="83"/>
      <c r="S4" s="83"/>
      <c r="T4" s="83"/>
      <c r="U4" s="83"/>
      <c r="V4" s="83"/>
      <c r="W4" s="83"/>
      <c r="X4" s="84"/>
      <c r="Y4" s="78" t="s">
        <v>59</v>
      </c>
      <c r="Z4" s="78"/>
      <c r="AA4" s="78"/>
      <c r="AB4" s="78"/>
      <c r="AC4" s="78"/>
      <c r="AD4" s="78"/>
      <c r="AE4" s="78"/>
      <c r="AF4" s="78"/>
      <c r="AG4" s="78"/>
      <c r="AH4" s="78"/>
      <c r="AI4" s="78"/>
      <c r="AJ4" s="78" t="s">
        <v>60</v>
      </c>
      <c r="AK4" s="78"/>
      <c r="AL4" s="78"/>
      <c r="AM4" s="78"/>
      <c r="AN4" s="78"/>
      <c r="AO4" s="78"/>
      <c r="AP4" s="78"/>
      <c r="AQ4" s="78"/>
      <c r="AR4" s="78"/>
      <c r="AS4" s="78"/>
      <c r="AT4" s="78"/>
      <c r="AU4" s="78" t="s">
        <v>61</v>
      </c>
      <c r="AV4" s="78"/>
      <c r="AW4" s="78"/>
      <c r="AX4" s="78"/>
      <c r="AY4" s="78"/>
      <c r="AZ4" s="78"/>
      <c r="BA4" s="78"/>
      <c r="BB4" s="78"/>
      <c r="BC4" s="78"/>
      <c r="BD4" s="78"/>
      <c r="BE4" s="78"/>
      <c r="BF4" s="78" t="s">
        <v>62</v>
      </c>
      <c r="BG4" s="78"/>
      <c r="BH4" s="78"/>
      <c r="BI4" s="78"/>
      <c r="BJ4" s="78"/>
      <c r="BK4" s="78"/>
      <c r="BL4" s="78"/>
      <c r="BM4" s="78"/>
      <c r="BN4" s="78"/>
      <c r="BO4" s="78"/>
      <c r="BP4" s="78"/>
      <c r="BQ4" s="78" t="s">
        <v>63</v>
      </c>
      <c r="BR4" s="78"/>
      <c r="BS4" s="78"/>
      <c r="BT4" s="78"/>
      <c r="BU4" s="78"/>
      <c r="BV4" s="78"/>
      <c r="BW4" s="78"/>
      <c r="BX4" s="78"/>
      <c r="BY4" s="78"/>
      <c r="BZ4" s="78"/>
      <c r="CA4" s="78"/>
      <c r="CB4" s="78" t="s">
        <v>64</v>
      </c>
      <c r="CC4" s="78"/>
      <c r="CD4" s="78"/>
      <c r="CE4" s="78"/>
      <c r="CF4" s="78"/>
      <c r="CG4" s="78"/>
      <c r="CH4" s="78"/>
      <c r="CI4" s="78"/>
      <c r="CJ4" s="78"/>
      <c r="CK4" s="78"/>
      <c r="CL4" s="78"/>
      <c r="CM4" s="78" t="s">
        <v>65</v>
      </c>
      <c r="CN4" s="78"/>
      <c r="CO4" s="78"/>
      <c r="CP4" s="78"/>
      <c r="CQ4" s="78"/>
      <c r="CR4" s="78"/>
      <c r="CS4" s="78"/>
      <c r="CT4" s="78"/>
      <c r="CU4" s="78"/>
      <c r="CV4" s="78"/>
      <c r="CW4" s="78"/>
      <c r="CX4" s="78" t="s">
        <v>66</v>
      </c>
      <c r="CY4" s="78"/>
      <c r="CZ4" s="78"/>
      <c r="DA4" s="78"/>
      <c r="DB4" s="78"/>
      <c r="DC4" s="78"/>
      <c r="DD4" s="78"/>
      <c r="DE4" s="78"/>
      <c r="DF4" s="78"/>
      <c r="DG4" s="78"/>
      <c r="DH4" s="78"/>
      <c r="DI4" s="78" t="s">
        <v>67</v>
      </c>
      <c r="DJ4" s="78"/>
      <c r="DK4" s="78"/>
      <c r="DL4" s="78"/>
      <c r="DM4" s="78"/>
      <c r="DN4" s="78"/>
      <c r="DO4" s="78"/>
      <c r="DP4" s="78"/>
      <c r="DQ4" s="78"/>
      <c r="DR4" s="78"/>
      <c r="DS4" s="78"/>
      <c r="DT4" s="78" t="s">
        <v>68</v>
      </c>
      <c r="DU4" s="78"/>
      <c r="DV4" s="78"/>
      <c r="DW4" s="78"/>
      <c r="DX4" s="78"/>
      <c r="DY4" s="78"/>
      <c r="DZ4" s="78"/>
      <c r="EA4" s="78"/>
      <c r="EB4" s="78"/>
      <c r="EC4" s="78"/>
      <c r="ED4" s="78"/>
      <c r="EE4" s="78" t="s">
        <v>69</v>
      </c>
      <c r="EF4" s="78"/>
      <c r="EG4" s="78"/>
      <c r="EH4" s="78"/>
      <c r="EI4" s="78"/>
      <c r="EJ4" s="78"/>
      <c r="EK4" s="78"/>
      <c r="EL4" s="78"/>
      <c r="EM4" s="78"/>
      <c r="EN4" s="78"/>
      <c r="EO4" s="78"/>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2022</v>
      </c>
      <c r="C6" s="19">
        <f t="shared" ref="C6:X6" si="3">C7</f>
        <v>244619</v>
      </c>
      <c r="D6" s="19">
        <f t="shared" si="3"/>
        <v>47</v>
      </c>
      <c r="E6" s="19">
        <f t="shared" si="3"/>
        <v>17</v>
      </c>
      <c r="F6" s="19">
        <f t="shared" si="3"/>
        <v>5</v>
      </c>
      <c r="G6" s="19">
        <f t="shared" si="3"/>
        <v>0</v>
      </c>
      <c r="H6" s="19" t="str">
        <f t="shared" si="3"/>
        <v>三重県　玉城町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8.51</v>
      </c>
      <c r="Q6" s="20">
        <f t="shared" si="3"/>
        <v>99.67</v>
      </c>
      <c r="R6" s="20">
        <f t="shared" si="3"/>
        <v>2049</v>
      </c>
      <c r="S6" s="20">
        <f t="shared" si="3"/>
        <v>15162</v>
      </c>
      <c r="T6" s="20">
        <f t="shared" si="3"/>
        <v>40.909999999999997</v>
      </c>
      <c r="U6" s="20">
        <f t="shared" si="3"/>
        <v>370.62</v>
      </c>
      <c r="V6" s="20">
        <f t="shared" si="3"/>
        <v>1286</v>
      </c>
      <c r="W6" s="20">
        <f t="shared" si="3"/>
        <v>0.52</v>
      </c>
      <c r="X6" s="20">
        <f t="shared" si="3"/>
        <v>2473.08</v>
      </c>
      <c r="Y6" s="21">
        <f>IF(Y7="",NA(),Y7)</f>
        <v>61.19</v>
      </c>
      <c r="Z6" s="21">
        <f t="shared" ref="Z6:AH6" si="4">IF(Z7="",NA(),Z7)</f>
        <v>97.05</v>
      </c>
      <c r="AA6" s="21">
        <f t="shared" si="4"/>
        <v>89.93</v>
      </c>
      <c r="AB6" s="21">
        <f t="shared" si="4"/>
        <v>86.42</v>
      </c>
      <c r="AC6" s="21">
        <f t="shared" si="4"/>
        <v>98.18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789.46</v>
      </c>
      <c r="BL6" s="21">
        <f t="shared" si="7"/>
        <v>826.83</v>
      </c>
      <c r="BM6" s="21">
        <f t="shared" si="7"/>
        <v>867.83</v>
      </c>
      <c r="BN6" s="21">
        <f t="shared" si="7"/>
        <v>791.76</v>
      </c>
      <c r="BO6" s="21">
        <f t="shared" si="7"/>
        <v>900.82</v>
      </c>
      <c r="BP6" s="20" t="str">
        <f>IF(BP7="","",IF(BP7="-","【-】","【"&amp;SUBSTITUTE(TEXT(BP7,"#,##0.00"),"-","△")&amp;"】"))</f>
        <v>【809.19】</v>
      </c>
      <c r="BQ6" s="21">
        <f>IF(BQ7="",NA(),BQ7)</f>
        <v>19.93</v>
      </c>
      <c r="BR6" s="21">
        <f t="shared" ref="BR6:BZ6" si="8">IF(BR7="",NA(),BR7)</f>
        <v>42.84</v>
      </c>
      <c r="BS6" s="21">
        <f t="shared" si="8"/>
        <v>37.21</v>
      </c>
      <c r="BT6" s="21">
        <f t="shared" si="8"/>
        <v>34.65</v>
      </c>
      <c r="BU6" s="21">
        <f t="shared" si="8"/>
        <v>28.83</v>
      </c>
      <c r="BV6" s="21">
        <f t="shared" si="8"/>
        <v>57.77</v>
      </c>
      <c r="BW6" s="21">
        <f t="shared" si="8"/>
        <v>57.31</v>
      </c>
      <c r="BX6" s="21">
        <f t="shared" si="8"/>
        <v>57.08</v>
      </c>
      <c r="BY6" s="21">
        <f t="shared" si="8"/>
        <v>56.26</v>
      </c>
      <c r="BZ6" s="21">
        <f t="shared" si="8"/>
        <v>52.94</v>
      </c>
      <c r="CA6" s="20" t="str">
        <f>IF(CA7="","",IF(CA7="-","【-】","【"&amp;SUBSTITUTE(TEXT(CA7,"#,##0.00"),"-","△")&amp;"】"))</f>
        <v>【57.02】</v>
      </c>
      <c r="CB6" s="21">
        <f>IF(CB7="",NA(),CB7)</f>
        <v>453.06</v>
      </c>
      <c r="CC6" s="21">
        <f t="shared" ref="CC6:CK6" si="9">IF(CC7="",NA(),CC7)</f>
        <v>215.41</v>
      </c>
      <c r="CD6" s="21">
        <f t="shared" si="9"/>
        <v>250.32</v>
      </c>
      <c r="CE6" s="21">
        <f t="shared" si="9"/>
        <v>268.3</v>
      </c>
      <c r="CF6" s="21">
        <f t="shared" si="9"/>
        <v>336.07</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85.95</v>
      </c>
      <c r="CN6" s="21">
        <f t="shared" ref="CN6:CV6" si="10">IF(CN7="",NA(),CN7)</f>
        <v>85.95</v>
      </c>
      <c r="CO6" s="21">
        <f t="shared" si="10"/>
        <v>85.95</v>
      </c>
      <c r="CP6" s="21">
        <f t="shared" si="10"/>
        <v>85.95</v>
      </c>
      <c r="CQ6" s="21">
        <f t="shared" si="10"/>
        <v>85.95</v>
      </c>
      <c r="CR6" s="21">
        <f t="shared" si="10"/>
        <v>50.68</v>
      </c>
      <c r="CS6" s="21">
        <f t="shared" si="10"/>
        <v>50.14</v>
      </c>
      <c r="CT6" s="21">
        <f t="shared" si="10"/>
        <v>54.83</v>
      </c>
      <c r="CU6" s="21">
        <f t="shared" si="10"/>
        <v>66.53</v>
      </c>
      <c r="CV6" s="21">
        <f t="shared" si="10"/>
        <v>52.35</v>
      </c>
      <c r="CW6" s="20" t="str">
        <f>IF(CW7="","",IF(CW7="-","【-】","【"&amp;SUBSTITUTE(TEXT(CW7,"#,##0.00"),"-","△")&amp;"】"))</f>
        <v>【52.55】</v>
      </c>
      <c r="CX6" s="21">
        <f>IF(CX7="",NA(),CX7)</f>
        <v>94.32</v>
      </c>
      <c r="CY6" s="21">
        <f t="shared" ref="CY6:DG6" si="11">IF(CY7="",NA(),CY7)</f>
        <v>93.37</v>
      </c>
      <c r="CZ6" s="21">
        <f t="shared" si="11"/>
        <v>94.03</v>
      </c>
      <c r="DA6" s="21">
        <f t="shared" si="11"/>
        <v>95.96</v>
      </c>
      <c r="DB6" s="21">
        <f t="shared" si="11"/>
        <v>96.35</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15">
      <c r="A7" s="14"/>
      <c r="B7" s="23">
        <v>2022</v>
      </c>
      <c r="C7" s="23">
        <v>244619</v>
      </c>
      <c r="D7" s="23">
        <v>47</v>
      </c>
      <c r="E7" s="23">
        <v>17</v>
      </c>
      <c r="F7" s="23">
        <v>5</v>
      </c>
      <c r="G7" s="23">
        <v>0</v>
      </c>
      <c r="H7" s="23" t="s">
        <v>99</v>
      </c>
      <c r="I7" s="23" t="s">
        <v>100</v>
      </c>
      <c r="J7" s="23" t="s">
        <v>101</v>
      </c>
      <c r="K7" s="23" t="s">
        <v>102</v>
      </c>
      <c r="L7" s="23" t="s">
        <v>103</v>
      </c>
      <c r="M7" s="23" t="s">
        <v>104</v>
      </c>
      <c r="N7" s="24" t="s">
        <v>105</v>
      </c>
      <c r="O7" s="24" t="s">
        <v>106</v>
      </c>
      <c r="P7" s="24">
        <v>8.51</v>
      </c>
      <c r="Q7" s="24">
        <v>99.67</v>
      </c>
      <c r="R7" s="24">
        <v>2049</v>
      </c>
      <c r="S7" s="24">
        <v>15162</v>
      </c>
      <c r="T7" s="24">
        <v>40.909999999999997</v>
      </c>
      <c r="U7" s="24">
        <v>370.62</v>
      </c>
      <c r="V7" s="24">
        <v>1286</v>
      </c>
      <c r="W7" s="24">
        <v>0.52</v>
      </c>
      <c r="X7" s="24">
        <v>2473.08</v>
      </c>
      <c r="Y7" s="24">
        <v>61.19</v>
      </c>
      <c r="Z7" s="24">
        <v>97.05</v>
      </c>
      <c r="AA7" s="24">
        <v>89.93</v>
      </c>
      <c r="AB7" s="24">
        <v>86.42</v>
      </c>
      <c r="AC7" s="24">
        <v>98.18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789.46</v>
      </c>
      <c r="BL7" s="24">
        <v>826.83</v>
      </c>
      <c r="BM7" s="24">
        <v>867.83</v>
      </c>
      <c r="BN7" s="24">
        <v>791.76</v>
      </c>
      <c r="BO7" s="24">
        <v>900.82</v>
      </c>
      <c r="BP7" s="24">
        <v>809.19</v>
      </c>
      <c r="BQ7" s="24">
        <v>19.93</v>
      </c>
      <c r="BR7" s="24">
        <v>42.84</v>
      </c>
      <c r="BS7" s="24">
        <v>37.21</v>
      </c>
      <c r="BT7" s="24">
        <v>34.65</v>
      </c>
      <c r="BU7" s="24">
        <v>28.83</v>
      </c>
      <c r="BV7" s="24">
        <v>57.77</v>
      </c>
      <c r="BW7" s="24">
        <v>57.31</v>
      </c>
      <c r="BX7" s="24">
        <v>57.08</v>
      </c>
      <c r="BY7" s="24">
        <v>56.26</v>
      </c>
      <c r="BZ7" s="24">
        <v>52.94</v>
      </c>
      <c r="CA7" s="24">
        <v>57.02</v>
      </c>
      <c r="CB7" s="24">
        <v>453.06</v>
      </c>
      <c r="CC7" s="24">
        <v>215.41</v>
      </c>
      <c r="CD7" s="24">
        <v>250.32</v>
      </c>
      <c r="CE7" s="24">
        <v>268.3</v>
      </c>
      <c r="CF7" s="24">
        <v>336.07</v>
      </c>
      <c r="CG7" s="24">
        <v>274.35000000000002</v>
      </c>
      <c r="CH7" s="24">
        <v>273.52</v>
      </c>
      <c r="CI7" s="24">
        <v>274.99</v>
      </c>
      <c r="CJ7" s="24">
        <v>282.08999999999997</v>
      </c>
      <c r="CK7" s="24">
        <v>303.27999999999997</v>
      </c>
      <c r="CL7" s="24">
        <v>273.68</v>
      </c>
      <c r="CM7" s="24">
        <v>85.95</v>
      </c>
      <c r="CN7" s="24">
        <v>85.95</v>
      </c>
      <c r="CO7" s="24">
        <v>85.95</v>
      </c>
      <c r="CP7" s="24">
        <v>85.95</v>
      </c>
      <c r="CQ7" s="24">
        <v>85.95</v>
      </c>
      <c r="CR7" s="24">
        <v>50.68</v>
      </c>
      <c r="CS7" s="24">
        <v>50.14</v>
      </c>
      <c r="CT7" s="24">
        <v>54.83</v>
      </c>
      <c r="CU7" s="24">
        <v>66.53</v>
      </c>
      <c r="CV7" s="24">
        <v>52.35</v>
      </c>
      <c r="CW7" s="24">
        <v>52.55</v>
      </c>
      <c r="CX7" s="24">
        <v>94.32</v>
      </c>
      <c r="CY7" s="24">
        <v>93.37</v>
      </c>
      <c r="CZ7" s="24">
        <v>94.03</v>
      </c>
      <c r="DA7" s="24">
        <v>95.96</v>
      </c>
      <c r="DB7" s="24">
        <v>96.35</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112</v>
      </c>
    </row>
    <row r="12" spans="1:145" x14ac:dyDescent="0.15">
      <c r="B12">
        <v>1</v>
      </c>
      <c r="C12">
        <v>1</v>
      </c>
      <c r="D12">
        <v>2</v>
      </c>
      <c r="E12">
        <v>3</v>
      </c>
      <c r="F12">
        <v>4</v>
      </c>
      <c r="G12" t="s">
        <v>113</v>
      </c>
    </row>
    <row r="13" spans="1:145" x14ac:dyDescent="0.15">
      <c r="B13" t="s">
        <v>114</v>
      </c>
      <c r="C13" t="s">
        <v>115</v>
      </c>
      <c r="D13" t="s">
        <v>116</v>
      </c>
      <c r="E13" t="s">
        <v>115</v>
      </c>
      <c r="F13" t="s">
        <v>117</v>
      </c>
      <c r="G13" t="s">
        <v>118</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