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amaki\DFS\部署別\上下水道課\決算統計\R4決算統計\【財政】経営比較分析表\【経営比較分析表】2022_244619_46_1718（公共下水道）\"/>
    </mc:Choice>
  </mc:AlternateContent>
  <xr:revisionPtr revIDLastSave="0" documentId="13_ncr:1_{F79AD899-DC64-4429-8A0E-15A30E111D60}" xr6:coauthVersionLast="36" xr6:coauthVersionMax="45" xr10:uidLastSave="{00000000-0000-0000-0000-000000000000}"/>
  <workbookProtection workbookAlgorithmName="SHA-512" workbookHashValue="gJCm8Q4tK2Q5CYk4+bap0Xa5mKGrZ40F5MvJfPpJz6XZiykAhRCMkb36WM1nAtbxUh/jTtDi4gCuvTS1GrhCWg==" workbookSaltValue="jceMmRyZjVqGvq252ncnT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I10" i="4" s="1"/>
  <c r="N6" i="5"/>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B10" i="4"/>
  <c r="AT8" i="4"/>
  <c r="AD8" i="4"/>
  <c r="W8" i="4"/>
  <c r="P8" i="4"/>
  <c r="B6" i="4"/>
</calcChain>
</file>

<file path=xl/sharedStrings.xml><?xml version="1.0" encoding="utf-8"?>
<sst xmlns="http://schemas.openxmlformats.org/spreadsheetml/2006/main" count="236" uniqueCount="116">
  <si>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</si>
  <si>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</si>
  <si>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</si>
  <si>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</si>
  <si>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</si>
  <si>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</si>
  <si>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</si>
  <si>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</si>
  <si>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</si>
  <si>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</si>
  <si>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</si>
  <si>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</si>
  <si>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</si>
  <si>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</si>
  <si>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</si>
  <si>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</si>
  <si>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</si>
  <si>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</si>
  <si>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</si>
  <si>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</si>
  <si>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</si>
  <si>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</si>
  <si>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</si>
  <si>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</si>
  <si>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</si>
  <si>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</si>
  <si>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</si>
  <si>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</si>
  <si>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</si>
  <si>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</si>
  <si>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</si>
  <si>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</si>
  <si>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</si>
  <si>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</si>
  <si>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</si>
  <si>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</si>
  <si>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</si>
  <si>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</si>
  <si>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</si>
  <si>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</si>
  <si>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</si>
  <si>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</si>
  <si>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</si>
  <si>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</si>
  <si>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</si>
  <si>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</si>
  <si>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</si>
  <si>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</si>
  <si>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</si>
  <si>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</si>
  <si>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</si>
  <si>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</si>
  <si>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</si>
  <si>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</si>
  <si>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</si>
  <si>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</si>
  <si>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</si>
  <si>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</si>
  <si>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</si>
  <si>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</si>
  <si>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</si>
  <si>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</si>
  <si>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</si>
  <si>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</si>
  <si>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</si>
  <si>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</si>
  <si>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</si>
  <si>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</si>
  <si>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</si>
  <si>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</si>
  <si>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</si>
  <si>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</si>
  <si>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</si>
  <si>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</si>
  <si>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</si>
  <si>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</si>
  <si>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</si>
  <si>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</si>
  <si>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</si>
  <si>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</si>
  <si>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</si>
  <si>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</si>
  <si>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</si>
  <si>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</si>
  <si>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</si>
  <si>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</si>
  <si>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</si>
  <si>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</si>
  <si>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</si>
  <si>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</si>
  <si>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</si>
  <si>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</si>
  <si>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</si>
  <si>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</si>
  <si>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</si>
  <si>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玉城町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</si>
  <si>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</si>
  <si>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</si>
  <si>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</si>
  <si>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</si>
  <si>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</si>
  <si>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</si>
  <si>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</si>
  <si>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</si>
  <si>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</si>
  <si>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</si>
  <si>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</si>
  <si>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</si>
  <si>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</si>
  <si>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</si>
  <si>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</si>
  <si>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</si>
  <si>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</si>
  <si>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
平成9年度から整備を始めたため、下水道管渠について法定耐用年数は経過していません。
②管渠老朽化率：
法定耐用年数を経過していないため０％です。
③管渠改善率：
更新・改良等は法定耐用年数及び老朽度合により計画しています。法定耐用年数が管渠より短く常時稼働しているポンプ修繕を計画・実施しています。</t>
    <rPh sb="1" eb="3">
      <t>ユウケイ</t>
    </rPh>
    <rPh sb="3" eb="5">
      <t>コテイ</t>
    </rPh>
    <rPh sb="5" eb="7">
      <t>シサン</t>
    </rPh>
    <rPh sb="7" eb="9">
      <t>ゲンカ</t>
    </rPh>
    <rPh sb="9" eb="11">
      <t>ショウキャク</t>
    </rPh>
    <rPh sb="11" eb="12">
      <t>リツ</t>
    </rPh>
    <rPh sb="14" eb="16">
      <t>ヘイセイ</t>
    </rPh>
    <rPh sb="17" eb="19">
      <t>ネンド</t>
    </rPh>
    <rPh sb="21" eb="23">
      <t>セイビ</t>
    </rPh>
    <rPh sb="24" eb="25">
      <t>ハジ</t>
    </rPh>
    <rPh sb="30" eb="33">
      <t>ゲスイドウ</t>
    </rPh>
    <rPh sb="33" eb="35">
      <t>カンキョ</t>
    </rPh>
    <rPh sb="39" eb="41">
      <t>ホウテイ</t>
    </rPh>
    <rPh sb="41" eb="43">
      <t>タイヨウ</t>
    </rPh>
    <rPh sb="43" eb="45">
      <t>ネンスウ</t>
    </rPh>
    <rPh sb="46" eb="48">
      <t>ケイカ</t>
    </rPh>
    <rPh sb="58" eb="60">
      <t>カンキョ</t>
    </rPh>
    <rPh sb="60" eb="63">
      <t>ロウキュウカ</t>
    </rPh>
    <rPh sb="63" eb="64">
      <t>リツ</t>
    </rPh>
    <rPh sb="66" eb="68">
      <t>ホウテイ</t>
    </rPh>
    <rPh sb="68" eb="70">
      <t>タイヨウ</t>
    </rPh>
    <rPh sb="70" eb="72">
      <t>ネンスウ</t>
    </rPh>
    <rPh sb="73" eb="75">
      <t>ケイカ</t>
    </rPh>
    <rPh sb="90" eb="92">
      <t>カンキョ</t>
    </rPh>
    <rPh sb="92" eb="94">
      <t>カイゼン</t>
    </rPh>
    <rPh sb="94" eb="95">
      <t>リツ</t>
    </rPh>
    <rPh sb="97" eb="99">
      <t>コウシン</t>
    </rPh>
    <rPh sb="100" eb="102">
      <t>カイリョウ</t>
    </rPh>
    <rPh sb="102" eb="103">
      <t>トウ</t>
    </rPh>
    <rPh sb="104" eb="106">
      <t>ホウテイ</t>
    </rPh>
    <rPh sb="106" eb="108">
      <t>タイヨウ</t>
    </rPh>
    <rPh sb="108" eb="110">
      <t>ネンスウ</t>
    </rPh>
    <rPh sb="110" eb="111">
      <t>オヨ</t>
    </rPh>
    <phoneticPr fontId="4"/>
  </si>
  <si>
    <r>
      <t>①経常収支比率：前年度より8.7％増加となりました。要因は令和4年度下水道使用料改定による増となります。
②累積欠損金比率：欠損金を発生させない経営をしていますが、累積欠損金が無くなるまでの健全性には至っていません。
③流動比率：0.8％増加しましたが、</t>
    </r>
    <r>
      <rPr>
        <sz val="11"/>
        <rFont val="ＭＳ ゴシック"/>
        <family val="3"/>
        <charset val="128"/>
      </rPr>
      <t>今後更なる償還金の増加を予定し</t>
    </r>
    <r>
      <rPr>
        <sz val="11"/>
        <color theme="1"/>
        <rFont val="ＭＳ ゴシック"/>
        <family val="3"/>
        <charset val="128"/>
      </rPr>
      <t>ています。
④企業債残高対事業規模比率：前年度同様高い比率となっています。将来的な企業債償還に係る使用料収入の確保が必要と考えます。
⑤経費回収率：前年度より14.2％増加しましたが、類似団体に比べ下回っています。
⑥汚水処理原価：令和2年度より流域下水道維持管理負担金が実流入量負担となりました。年間有収水量が年度間で変動が生じておらず、一定推移となりました。
⑧水洗化率：前年度と比べ1.2％上回りましたが、年間有収水量は伸びませんでした。</t>
    </r>
    <rPh sb="1" eb="3">
      <t>ケイジョウ</t>
    </rPh>
    <rPh sb="3" eb="5">
      <t>シュウシ</t>
    </rPh>
    <rPh sb="5" eb="7">
      <t>ヒリツ</t>
    </rPh>
    <rPh sb="8" eb="11">
      <t>ゼンネンド</t>
    </rPh>
    <rPh sb="10" eb="11">
      <t>ド</t>
    </rPh>
    <rPh sb="17" eb="19">
      <t>ゾウカ</t>
    </rPh>
    <rPh sb="26" eb="28">
      <t>ヨウイン</t>
    </rPh>
    <rPh sb="29" eb="31">
      <t>レイワ</t>
    </rPh>
    <rPh sb="32" eb="34">
      <t>ネンド</t>
    </rPh>
    <rPh sb="34" eb="37">
      <t>ゲスイドウ</t>
    </rPh>
    <rPh sb="37" eb="40">
      <t>シヨウリョウ</t>
    </rPh>
    <rPh sb="40" eb="42">
      <t>カイテイ</t>
    </rPh>
    <rPh sb="45" eb="46">
      <t>ゾウ</t>
    </rPh>
    <rPh sb="55" eb="57">
      <t>ルイセキ</t>
    </rPh>
    <rPh sb="57" eb="59">
      <t>ケッソン</t>
    </rPh>
    <rPh sb="59" eb="60">
      <t>キン</t>
    </rPh>
    <rPh sb="60" eb="62">
      <t>ヒリツ</t>
    </rPh>
    <rPh sb="63" eb="65">
      <t>ケッソン</t>
    </rPh>
    <rPh sb="65" eb="66">
      <t>キン</t>
    </rPh>
    <rPh sb="67" eb="69">
      <t>ハッセイ</t>
    </rPh>
    <rPh sb="73" eb="75">
      <t>ケイエイ</t>
    </rPh>
    <rPh sb="83" eb="85">
      <t>ルイセキ</t>
    </rPh>
    <rPh sb="85" eb="87">
      <t>ケッソン</t>
    </rPh>
    <rPh sb="87" eb="88">
      <t>キン</t>
    </rPh>
    <rPh sb="89" eb="90">
      <t>ナ</t>
    </rPh>
    <rPh sb="96" eb="98">
      <t>ケンゼン</t>
    </rPh>
    <rPh sb="98" eb="99">
      <t>セイ</t>
    </rPh>
    <rPh sb="101" eb="102">
      <t>イタ</t>
    </rPh>
    <rPh sb="112" eb="114">
      <t>リュウドウ</t>
    </rPh>
    <rPh sb="114" eb="116">
      <t>ヒリツ</t>
    </rPh>
    <rPh sb="121" eb="123">
      <t>ゾウカ</t>
    </rPh>
    <rPh sb="129" eb="131">
      <t>コンゴ</t>
    </rPh>
    <rPh sb="131" eb="132">
      <t>サラ</t>
    </rPh>
    <rPh sb="134" eb="136">
      <t>ショウカン</t>
    </rPh>
    <rPh sb="136" eb="137">
      <t>キン</t>
    </rPh>
    <rPh sb="138" eb="140">
      <t>ゾウカ</t>
    </rPh>
    <rPh sb="141" eb="143">
      <t>ヨテイ</t>
    </rPh>
    <rPh sb="152" eb="154">
      <t>キギョウ</t>
    </rPh>
    <rPh sb="154" eb="155">
      <t>サイ</t>
    </rPh>
    <rPh sb="155" eb="157">
      <t>ザンダカ</t>
    </rPh>
    <rPh sb="157" eb="158">
      <t>タイ</t>
    </rPh>
    <rPh sb="158" eb="160">
      <t>ジギョウ</t>
    </rPh>
    <rPh sb="160" eb="162">
      <t>キボ</t>
    </rPh>
    <rPh sb="162" eb="164">
      <t>ヒリツ</t>
    </rPh>
    <rPh sb="165" eb="168">
      <t>ゼンネンド</t>
    </rPh>
    <rPh sb="168" eb="170">
      <t>ドウヨウ</t>
    </rPh>
    <rPh sb="170" eb="171">
      <t>タカ</t>
    </rPh>
    <rPh sb="172" eb="174">
      <t>ヒリツ</t>
    </rPh>
    <rPh sb="182" eb="184">
      <t>ショウライ</t>
    </rPh>
    <rPh sb="184" eb="185">
      <t>テキ</t>
    </rPh>
    <rPh sb="186" eb="188">
      <t>キギョウ</t>
    </rPh>
    <rPh sb="188" eb="189">
      <t>サイ</t>
    </rPh>
    <rPh sb="189" eb="191">
      <t>ショウカン</t>
    </rPh>
    <rPh sb="192" eb="193">
      <t>カカ</t>
    </rPh>
    <rPh sb="194" eb="196">
      <t>シヨウ</t>
    </rPh>
    <rPh sb="196" eb="197">
      <t>リョウ</t>
    </rPh>
    <rPh sb="197" eb="199">
      <t>シュウニュウ</t>
    </rPh>
    <rPh sb="200" eb="202">
      <t>カクホ</t>
    </rPh>
    <rPh sb="203" eb="205">
      <t>ヒツヨウ</t>
    </rPh>
    <rPh sb="206" eb="207">
      <t>カンガ</t>
    </rPh>
    <rPh sb="214" eb="216">
      <t>ケイヒ</t>
    </rPh>
    <rPh sb="216" eb="218">
      <t>カイシュウ</t>
    </rPh>
    <rPh sb="218" eb="219">
      <t>リツ</t>
    </rPh>
    <rPh sb="220" eb="223">
      <t>ゼンネンド</t>
    </rPh>
    <rPh sb="230" eb="232">
      <t>ゾウカ</t>
    </rPh>
    <rPh sb="238" eb="240">
      <t>ルイジ</t>
    </rPh>
    <rPh sb="240" eb="242">
      <t>ダンタイ</t>
    </rPh>
    <rPh sb="243" eb="244">
      <t>クラ</t>
    </rPh>
    <rPh sb="245" eb="247">
      <t>シタマワ</t>
    </rPh>
    <rPh sb="256" eb="258">
      <t>オスイ</t>
    </rPh>
    <rPh sb="258" eb="260">
      <t>ショリ</t>
    </rPh>
    <rPh sb="260" eb="262">
      <t>ゲンカ</t>
    </rPh>
    <rPh sb="263" eb="265">
      <t>レイワ</t>
    </rPh>
    <rPh sb="266" eb="268">
      <t>ネンド</t>
    </rPh>
    <rPh sb="270" eb="272">
      <t>リュウイキ</t>
    </rPh>
    <rPh sb="272" eb="275">
      <t>ゲスイドウ</t>
    </rPh>
    <rPh sb="275" eb="277">
      <t>イジ</t>
    </rPh>
    <rPh sb="277" eb="279">
      <t>カンリ</t>
    </rPh>
    <rPh sb="279" eb="282">
      <t>フタンキン</t>
    </rPh>
    <rPh sb="283" eb="284">
      <t>ジツ</t>
    </rPh>
    <rPh sb="284" eb="286">
      <t>リュウニュウ</t>
    </rPh>
    <rPh sb="286" eb="287">
      <t>リョウ</t>
    </rPh>
    <rPh sb="287" eb="289">
      <t>フタン</t>
    </rPh>
    <rPh sb="296" eb="298">
      <t>ネンカン</t>
    </rPh>
    <rPh sb="298" eb="300">
      <t>ユウシュウ</t>
    </rPh>
    <rPh sb="300" eb="302">
      <t>スイリョウ</t>
    </rPh>
    <rPh sb="303" eb="305">
      <t>ネンド</t>
    </rPh>
    <rPh sb="305" eb="306">
      <t>カン</t>
    </rPh>
    <rPh sb="307" eb="309">
      <t>ヘンドウ</t>
    </rPh>
    <rPh sb="310" eb="311">
      <t>ショウ</t>
    </rPh>
    <rPh sb="317" eb="319">
      <t>イッテイ</t>
    </rPh>
    <rPh sb="319" eb="321">
      <t>スイイ</t>
    </rPh>
    <rPh sb="331" eb="334">
      <t>スイセンカ</t>
    </rPh>
    <rPh sb="334" eb="335">
      <t>リツ</t>
    </rPh>
    <rPh sb="336" eb="339">
      <t>ゼンネンド</t>
    </rPh>
    <rPh sb="340" eb="341">
      <t>クラ</t>
    </rPh>
    <rPh sb="346" eb="348">
      <t>ウワマワ</t>
    </rPh>
    <rPh sb="354" eb="356">
      <t>ネンカン</t>
    </rPh>
    <rPh sb="356" eb="358">
      <t>ユウシュウ</t>
    </rPh>
    <rPh sb="358" eb="360">
      <t>スイリョウ</t>
    </rPh>
    <rPh sb="361" eb="362">
      <t>ノ</t>
    </rPh>
    <phoneticPr fontId="4"/>
  </si>
  <si>
    <t xml:space="preserve">下水道使用料改定により公費負担を抑制しましたが、維持管理費を賄えるまでには至りませんでした。
今後も適正な維持管理に努め、水洗化率向上を図り使用料収入の確保と処理費用の削減に努めていきます。
</t>
    <rPh sb="0" eb="3">
      <t>ゲスイドウ</t>
    </rPh>
    <rPh sb="3" eb="5">
      <t>シヨウ</t>
    </rPh>
    <rPh sb="5" eb="6">
      <t>リョウ</t>
    </rPh>
    <rPh sb="6" eb="8">
      <t>カイテイ</t>
    </rPh>
    <rPh sb="11" eb="13">
      <t>コウヒ</t>
    </rPh>
    <rPh sb="13" eb="15">
      <t>フタン</t>
    </rPh>
    <rPh sb="16" eb="18">
      <t>ヨクセイ</t>
    </rPh>
    <rPh sb="24" eb="26">
      <t>イジ</t>
    </rPh>
    <rPh sb="26" eb="28">
      <t>カンリ</t>
    </rPh>
    <rPh sb="28" eb="29">
      <t>ヒ</t>
    </rPh>
    <rPh sb="30" eb="31">
      <t>マカナ</t>
    </rPh>
    <rPh sb="37" eb="38">
      <t>イタ</t>
    </rPh>
    <rPh sb="47" eb="49">
      <t>コンゴ</t>
    </rPh>
    <rPh sb="50" eb="52">
      <t>テキセイ</t>
    </rPh>
    <rPh sb="53" eb="55">
      <t>イジ</t>
    </rPh>
    <rPh sb="55" eb="57">
      <t>カンリ</t>
    </rPh>
    <rPh sb="58" eb="59">
      <t>ツト</t>
    </rPh>
    <rPh sb="61" eb="63">
      <t>スイセン</t>
    </rPh>
    <rPh sb="63" eb="64">
      <t>カ</t>
    </rPh>
    <rPh sb="64" eb="65">
      <t>リツ</t>
    </rPh>
    <rPh sb="65" eb="67">
      <t>コウジョウ</t>
    </rPh>
    <rPh sb="68" eb="69">
      <t>ハカ</t>
    </rPh>
    <rPh sb="70" eb="73">
      <t>シヨウリョウ</t>
    </rPh>
    <rPh sb="73" eb="75">
      <t>シュウニュウ</t>
    </rPh>
    <rPh sb="76" eb="78">
      <t>カクホ</t>
    </rPh>
    <rPh sb="79" eb="81">
      <t>ショリ</t>
    </rPh>
    <rPh sb="81" eb="83">
      <t>ヒヨウ</t>
    </rPh>
    <rPh sb="84" eb="86">
      <t>サクゲン</t>
    </rPh>
    <rPh sb="87" eb="8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</si>
</sst>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1</c:v>
                </c:pt>
                <c:pt idx="1">
                  <c:v>0</c:v>
                </c:pt>
                <c:pt idx="2">
                  <c:v>0</c:v>
                </c:pt>
                <c:pt idx="3">
                  <c:v>0</c:v>
                </c:pt>
                <c:pt idx="4">
                  <c:v>0</c:v>
                </c:pt>
              </c:numCache>
            </c:numRef>
          </c:val>
          <c:extLst>
            <c:ext xmlns:c16="http://schemas.microsoft.com/office/drawing/2014/chart" uri="{C3380CC4-5D6E-409C-BE32-E72D297353CC}">
              <c16:uniqueId val="{00000000-C691-48A3-A1DE-784547B9D97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0.15</c:v>
                </c:pt>
                <c:pt idx="2">
                  <c:v>1.65</c:v>
                </c:pt>
                <c:pt idx="3">
                  <c:v>0.14000000000000001</c:v>
                </c:pt>
                <c:pt idx="4">
                  <c:v>0.08</c:v>
                </c:pt>
              </c:numCache>
            </c:numRef>
          </c:val>
          <c:smooth val="0"/>
          <c:extLst>
            <c:ext xmlns:c16="http://schemas.microsoft.com/office/drawing/2014/chart" uri="{C3380CC4-5D6E-409C-BE32-E72D297353CC}">
              <c16:uniqueId val="{00000001-C691-48A3-A1DE-784547B9D97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D2-4C29-B5ED-E56C484FE30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50.94</c:v>
                </c:pt>
                <c:pt idx="2">
                  <c:v>50.53</c:v>
                </c:pt>
                <c:pt idx="3">
                  <c:v>51.42</c:v>
                </c:pt>
                <c:pt idx="4">
                  <c:v>48.95</c:v>
                </c:pt>
              </c:numCache>
            </c:numRef>
          </c:val>
          <c:smooth val="0"/>
          <c:extLst>
            <c:ext xmlns:c16="http://schemas.microsoft.com/office/drawing/2014/chart" uri="{C3380CC4-5D6E-409C-BE32-E72D297353CC}">
              <c16:uniqueId val="{00000001-DCD2-4C29-B5ED-E56C484FE30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75.63</c:v>
                </c:pt>
                <c:pt idx="1">
                  <c:v>77.959999999999994</c:v>
                </c:pt>
                <c:pt idx="2">
                  <c:v>77</c:v>
                </c:pt>
                <c:pt idx="3">
                  <c:v>79.16</c:v>
                </c:pt>
                <c:pt idx="4">
                  <c:v>80.33</c:v>
                </c:pt>
              </c:numCache>
            </c:numRef>
          </c:val>
          <c:extLst>
            <c:ext xmlns:c16="http://schemas.microsoft.com/office/drawing/2014/chart" uri="{C3380CC4-5D6E-409C-BE32-E72D297353CC}">
              <c16:uniqueId val="{00000000-3150-4B8E-88B3-8D5EC42F6FE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82.55</c:v>
                </c:pt>
                <c:pt idx="2">
                  <c:v>82.08</c:v>
                </c:pt>
                <c:pt idx="3">
                  <c:v>81.34</c:v>
                </c:pt>
                <c:pt idx="4">
                  <c:v>81.14</c:v>
                </c:pt>
              </c:numCache>
            </c:numRef>
          </c:val>
          <c:smooth val="0"/>
          <c:extLst>
            <c:ext xmlns:c16="http://schemas.microsoft.com/office/drawing/2014/chart" uri="{C3380CC4-5D6E-409C-BE32-E72D297353CC}">
              <c16:uniqueId val="{00000001-3150-4B8E-88B3-8D5EC42F6FE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83.05</c:v>
                </c:pt>
                <c:pt idx="1">
                  <c:v>79.48</c:v>
                </c:pt>
                <c:pt idx="2">
                  <c:v>100.92</c:v>
                </c:pt>
                <c:pt idx="3">
                  <c:v>90.31</c:v>
                </c:pt>
                <c:pt idx="4">
                  <c:v>99.03</c:v>
                </c:pt>
              </c:numCache>
            </c:numRef>
          </c:val>
          <c:extLst>
            <c:ext xmlns:c16="http://schemas.microsoft.com/office/drawing/2014/chart" uri="{C3380CC4-5D6E-409C-BE32-E72D297353CC}">
              <c16:uniqueId val="{00000000-0446-47B7-BD9A-74EBA094F00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104.14</c:v>
                </c:pt>
                <c:pt idx="1">
                  <c:v>106.57</c:v>
                </c:pt>
                <c:pt idx="2">
                  <c:v>107.21</c:v>
                </c:pt>
                <c:pt idx="3">
                  <c:v>107.08</c:v>
                </c:pt>
                <c:pt idx="4">
                  <c:v>106.08</c:v>
                </c:pt>
              </c:numCache>
            </c:numRef>
          </c:val>
          <c:smooth val="0"/>
          <c:extLst>
            <c:ext xmlns:c16="http://schemas.microsoft.com/office/drawing/2014/chart" uri="{C3380CC4-5D6E-409C-BE32-E72D297353CC}">
              <c16:uniqueId val="{00000001-0446-47B7-BD9A-74EBA094F00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20.75</c:v>
                </c:pt>
                <c:pt idx="1">
                  <c:v>22.32</c:v>
                </c:pt>
                <c:pt idx="2">
                  <c:v>24.04</c:v>
                </c:pt>
                <c:pt idx="3">
                  <c:v>25.67</c:v>
                </c:pt>
                <c:pt idx="4">
                  <c:v>27.06</c:v>
                </c:pt>
              </c:numCache>
            </c:numRef>
          </c:val>
          <c:extLst>
            <c:ext xmlns:c16="http://schemas.microsoft.com/office/drawing/2014/chart" uri="{C3380CC4-5D6E-409C-BE32-E72D297353CC}">
              <c16:uniqueId val="{00000000-89CF-4574-86E8-B27B9E4D66B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15.95</c:v>
                </c:pt>
                <c:pt idx="1">
                  <c:v>15.85</c:v>
                </c:pt>
                <c:pt idx="2">
                  <c:v>12.7</c:v>
                </c:pt>
                <c:pt idx="3">
                  <c:v>14.65</c:v>
                </c:pt>
                <c:pt idx="4">
                  <c:v>16.11</c:v>
                </c:pt>
              </c:numCache>
            </c:numRef>
          </c:val>
          <c:smooth val="0"/>
          <c:extLst>
            <c:ext xmlns:c16="http://schemas.microsoft.com/office/drawing/2014/chart" uri="{C3380CC4-5D6E-409C-BE32-E72D297353CC}">
              <c16:uniqueId val="{00000001-89CF-4574-86E8-B27B9E4D66B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28-4BE9-8476-AFFD87D9609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c:v>
                </c:pt>
                <c:pt idx="4" formatCode="#,##0.00;&quot;△&quot;#,##0.00;&quot;-&quot;">
                  <c:v>0.17</c:v>
                </c:pt>
              </c:numCache>
            </c:numRef>
          </c:val>
          <c:smooth val="0"/>
          <c:extLst>
            <c:ext xmlns:c16="http://schemas.microsoft.com/office/drawing/2014/chart" uri="{C3380CC4-5D6E-409C-BE32-E72D297353CC}">
              <c16:uniqueId val="{00000001-1528-4BE9-8476-AFFD87D9609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853.31</c:v>
                </c:pt>
                <c:pt idx="1">
                  <c:v>875.68</c:v>
                </c:pt>
                <c:pt idx="2">
                  <c:v>830.56</c:v>
                </c:pt>
                <c:pt idx="3">
                  <c:v>812.24</c:v>
                </c:pt>
                <c:pt idx="4">
                  <c:v>661.72</c:v>
                </c:pt>
              </c:numCache>
            </c:numRef>
          </c:val>
          <c:extLst>
            <c:ext xmlns:c16="http://schemas.microsoft.com/office/drawing/2014/chart" uri="{C3380CC4-5D6E-409C-BE32-E72D297353CC}">
              <c16:uniqueId val="{00000000-143C-4916-AE46-26C6F5ED466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73.180000000000007</c:v>
                </c:pt>
                <c:pt idx="1">
                  <c:v>53.44</c:v>
                </c:pt>
                <c:pt idx="2">
                  <c:v>43.71</c:v>
                </c:pt>
                <c:pt idx="3">
                  <c:v>45.94</c:v>
                </c:pt>
                <c:pt idx="4">
                  <c:v>29.34</c:v>
                </c:pt>
              </c:numCache>
            </c:numRef>
          </c:val>
          <c:smooth val="0"/>
          <c:extLst>
            <c:ext xmlns:c16="http://schemas.microsoft.com/office/drawing/2014/chart" uri="{C3380CC4-5D6E-409C-BE32-E72D297353CC}">
              <c16:uniqueId val="{00000001-143C-4916-AE46-26C6F5ED466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130.62</c:v>
                </c:pt>
                <c:pt idx="1">
                  <c:v>140.86000000000001</c:v>
                </c:pt>
                <c:pt idx="2">
                  <c:v>141.41</c:v>
                </c:pt>
                <c:pt idx="3">
                  <c:v>136.75</c:v>
                </c:pt>
                <c:pt idx="4">
                  <c:v>137.58000000000001</c:v>
                </c:pt>
              </c:numCache>
            </c:numRef>
          </c:val>
          <c:extLst>
            <c:ext xmlns:c16="http://schemas.microsoft.com/office/drawing/2014/chart" uri="{C3380CC4-5D6E-409C-BE32-E72D297353CC}">
              <c16:uniqueId val="{00000000-B7F8-40AD-A1DE-035ADEAB924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52.32</c:v>
                </c:pt>
                <c:pt idx="1">
                  <c:v>47.03</c:v>
                </c:pt>
                <c:pt idx="2">
                  <c:v>40.67</c:v>
                </c:pt>
                <c:pt idx="3">
                  <c:v>47.7</c:v>
                </c:pt>
                <c:pt idx="4">
                  <c:v>50.59</c:v>
                </c:pt>
              </c:numCache>
            </c:numRef>
          </c:val>
          <c:smooth val="0"/>
          <c:extLst>
            <c:ext xmlns:c16="http://schemas.microsoft.com/office/drawing/2014/chart" uri="{C3380CC4-5D6E-409C-BE32-E72D297353CC}">
              <c16:uniqueId val="{00000001-B7F8-40AD-A1DE-035ADEAB924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quot;-&quot;">
                  <c:v>2152.91</c:v>
                </c:pt>
                <c:pt idx="3" formatCode="#,##0.00;&quot;△&quot;#,##0.00;&quot;-&quot;">
                  <c:v>2047.75</c:v>
                </c:pt>
                <c:pt idx="4" formatCode="#,##0.00;&quot;△&quot;#,##0.00;&quot;-&quot;">
                  <c:v>1626.91</c:v>
                </c:pt>
              </c:numCache>
            </c:numRef>
          </c:val>
          <c:extLst>
            <c:ext xmlns:c16="http://schemas.microsoft.com/office/drawing/2014/chart" uri="{C3380CC4-5D6E-409C-BE32-E72D297353CC}">
              <c16:uniqueId val="{00000000-CBA1-4B0F-96C6-E825B20E8C4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1001.3</c:v>
                </c:pt>
                <c:pt idx="2">
                  <c:v>1050.51</c:v>
                </c:pt>
                <c:pt idx="3">
                  <c:v>1102.01</c:v>
                </c:pt>
                <c:pt idx="4">
                  <c:v>987.36</c:v>
                </c:pt>
              </c:numCache>
            </c:numRef>
          </c:val>
          <c:smooth val="0"/>
          <c:extLst>
            <c:ext xmlns:c16="http://schemas.microsoft.com/office/drawing/2014/chart" uri="{C3380CC4-5D6E-409C-BE32-E72D297353CC}">
              <c16:uniqueId val="{00000001-CBA1-4B0F-96C6-E825B20E8C4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113.39</c:v>
                </c:pt>
                <c:pt idx="1">
                  <c:v>55.81</c:v>
                </c:pt>
                <c:pt idx="2">
                  <c:v>63.8</c:v>
                </c:pt>
                <c:pt idx="3">
                  <c:v>64.739999999999995</c:v>
                </c:pt>
                <c:pt idx="4">
                  <c:v>78.92</c:v>
                </c:pt>
              </c:numCache>
            </c:numRef>
          </c:val>
          <c:extLst>
            <c:ext xmlns:c16="http://schemas.microsoft.com/office/drawing/2014/chart" uri="{C3380CC4-5D6E-409C-BE32-E72D297353CC}">
              <c16:uniqueId val="{00000000-B7BF-4ABE-8325-52B64C2F8E5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81.88</c:v>
                </c:pt>
                <c:pt idx="2">
                  <c:v>82.65</c:v>
                </c:pt>
                <c:pt idx="3">
                  <c:v>82.55</c:v>
                </c:pt>
                <c:pt idx="4">
                  <c:v>83.55</c:v>
                </c:pt>
              </c:numCache>
            </c:numRef>
          </c:val>
          <c:smooth val="0"/>
          <c:extLst>
            <c:ext xmlns:c16="http://schemas.microsoft.com/office/drawing/2014/chart" uri="{C3380CC4-5D6E-409C-BE32-E72D297353CC}">
              <c16:uniqueId val="{00000001-B7BF-4ABE-8325-52B64C2F8E5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82.19</c:v>
                </c:pt>
                <c:pt idx="1">
                  <c:v>171.24</c:v>
                </c:pt>
                <c:pt idx="2">
                  <c:v>150</c:v>
                </c:pt>
                <c:pt idx="3">
                  <c:v>148.94999999999999</c:v>
                </c:pt>
                <c:pt idx="4">
                  <c:v>149.99</c:v>
                </c:pt>
              </c:numCache>
            </c:numRef>
          </c:val>
          <c:extLst>
            <c:ext xmlns:c16="http://schemas.microsoft.com/office/drawing/2014/chart" uri="{C3380CC4-5D6E-409C-BE32-E72D297353CC}">
              <c16:uniqueId val="{00000000-303E-4437-93B2-030E47E152C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187.55</c:v>
                </c:pt>
                <c:pt idx="2">
                  <c:v>186.3</c:v>
                </c:pt>
                <c:pt idx="3">
                  <c:v>188.38</c:v>
                </c:pt>
                <c:pt idx="4">
                  <c:v>185.98</c:v>
                </c:pt>
              </c:numCache>
            </c:numRef>
          </c:val>
          <c:smooth val="0"/>
          <c:extLst>
            <c:ext xmlns:c16="http://schemas.microsoft.com/office/drawing/2014/chart" uri="{C3380CC4-5D6E-409C-BE32-E72D297353CC}">
              <c16:uniqueId val="{00000001-303E-4437-93B2-030E47E152C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玉城町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Cc2</v>
      </c>
      <c r="X8" s="40"/>
      <c r="Y8" s="40"/>
      <c r="Z8" s="40"/>
      <c r="AA8" s="40"/>
      <c r="AB8" s="40"/>
      <c r="AC8" s="40"/>
      <c r="AD8" s="41" t="str">
        <f>データ!$M$6</f>
        <v>非設置</v>
      </c>
      <c r="AE8" s="41"/>
      <c r="AF8" s="41"/>
      <c r="AG8" s="41"/>
      <c r="AH8" s="41"/>
      <c r="AI8" s="41"/>
      <c r="AJ8" s="41"/>
      <c r="AK8" s="3"/>
      <c r="AL8" s="42">
        <f>データ!S6</f>
        <v>15162</v>
      </c>
      <c r="AM8" s="42"/>
      <c r="AN8" s="42"/>
      <c r="AO8" s="42"/>
      <c r="AP8" s="42"/>
      <c r="AQ8" s="42"/>
      <c r="AR8" s="42"/>
      <c r="AS8" s="42"/>
      <c r="AT8" s="35">
        <f>データ!T6</f>
        <v>40.909999999999997</v>
      </c>
      <c r="AU8" s="35"/>
      <c r="AV8" s="35"/>
      <c r="AW8" s="35"/>
      <c r="AX8" s="35"/>
      <c r="AY8" s="35"/>
      <c r="AZ8" s="35"/>
      <c r="BA8" s="35"/>
      <c r="BB8" s="35">
        <f>データ!U6</f>
        <v>370.62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55.47</v>
      </c>
      <c r="J10" s="35"/>
      <c r="K10" s="35"/>
      <c r="L10" s="35"/>
      <c r="M10" s="35"/>
      <c r="N10" s="35"/>
      <c r="O10" s="35"/>
      <c r="P10" s="35">
        <f>データ!P6</f>
        <v>89.42</v>
      </c>
      <c r="Q10" s="35"/>
      <c r="R10" s="35"/>
      <c r="S10" s="35"/>
      <c r="T10" s="35"/>
      <c r="U10" s="35"/>
      <c r="V10" s="35"/>
      <c r="W10" s="35">
        <f>データ!Q6</f>
        <v>96.12</v>
      </c>
      <c r="X10" s="35"/>
      <c r="Y10" s="35"/>
      <c r="Z10" s="35"/>
      <c r="AA10" s="35"/>
      <c r="AB10" s="35"/>
      <c r="AC10" s="35"/>
      <c r="AD10" s="42">
        <f>データ!R6</f>
        <v>2049</v>
      </c>
      <c r="AE10" s="42"/>
      <c r="AF10" s="42"/>
      <c r="AG10" s="42"/>
      <c r="AH10" s="42"/>
      <c r="AI10" s="42"/>
      <c r="AJ10" s="42"/>
      <c r="AK10" s="2"/>
      <c r="AL10" s="42">
        <f>データ!V6</f>
        <v>13510</v>
      </c>
      <c r="AM10" s="42"/>
      <c r="AN10" s="42"/>
      <c r="AO10" s="42"/>
      <c r="AP10" s="42"/>
      <c r="AQ10" s="42"/>
      <c r="AR10" s="42"/>
      <c r="AS10" s="42"/>
      <c r="AT10" s="35">
        <f>データ!W6</f>
        <v>3.92</v>
      </c>
      <c r="AU10" s="35"/>
      <c r="AV10" s="35"/>
      <c r="AW10" s="35"/>
      <c r="AX10" s="35"/>
      <c r="AY10" s="35"/>
      <c r="AZ10" s="35"/>
      <c r="BA10" s="35"/>
      <c r="BB10" s="35">
        <f>データ!X6</f>
        <v>3446.43</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115</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ChqaCTu3ataOJzfflULQf4quPi2u6gdOtJda9Gva8KH2G+MCDJeIOR8Dgn1r+ED9fDlJNvRV5G83fZLbohOtYA==" saltValue="27hpV10G8UXemyt9BGkct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54</v>
      </c>
      <c r="B4" s="16"/>
      <c r="C4" s="16"/>
      <c r="D4" s="16"/>
      <c r="E4" s="16"/>
      <c r="F4" s="16"/>
      <c r="G4" s="16"/>
      <c r="H4" s="82"/>
      <c r="I4" s="83"/>
      <c r="J4" s="83"/>
      <c r="K4" s="83"/>
      <c r="L4" s="83"/>
      <c r="M4" s="83"/>
      <c r="N4" s="83"/>
      <c r="O4" s="83"/>
      <c r="P4" s="83"/>
      <c r="Q4" s="83"/>
      <c r="R4" s="83"/>
      <c r="S4" s="83"/>
      <c r="T4" s="83"/>
      <c r="U4" s="83"/>
      <c r="V4" s="83"/>
      <c r="W4" s="83"/>
      <c r="X4" s="84"/>
      <c r="Y4" s="78" t="s">
        <v>55</v>
      </c>
      <c r="Z4" s="78"/>
      <c r="AA4" s="78"/>
      <c r="AB4" s="78"/>
      <c r="AC4" s="78"/>
      <c r="AD4" s="78"/>
      <c r="AE4" s="78"/>
      <c r="AF4" s="78"/>
      <c r="AG4" s="78"/>
      <c r="AH4" s="78"/>
      <c r="AI4" s="78"/>
      <c r="AJ4" s="78" t="s">
        <v>56</v>
      </c>
      <c r="AK4" s="78"/>
      <c r="AL4" s="78"/>
      <c r="AM4" s="78"/>
      <c r="AN4" s="78"/>
      <c r="AO4" s="78"/>
      <c r="AP4" s="78"/>
      <c r="AQ4" s="78"/>
      <c r="AR4" s="78"/>
      <c r="AS4" s="78"/>
      <c r="AT4" s="78"/>
      <c r="AU4" s="78" t="s">
        <v>57</v>
      </c>
      <c r="AV4" s="78"/>
      <c r="AW4" s="78"/>
      <c r="AX4" s="78"/>
      <c r="AY4" s="78"/>
      <c r="AZ4" s="78"/>
      <c r="BA4" s="78"/>
      <c r="BB4" s="78"/>
      <c r="BC4" s="78"/>
      <c r="BD4" s="78"/>
      <c r="BE4" s="78"/>
      <c r="BF4" s="78" t="s">
        <v>58</v>
      </c>
      <c r="BG4" s="78"/>
      <c r="BH4" s="78"/>
      <c r="BI4" s="78"/>
      <c r="BJ4" s="78"/>
      <c r="BK4" s="78"/>
      <c r="BL4" s="78"/>
      <c r="BM4" s="78"/>
      <c r="BN4" s="78"/>
      <c r="BO4" s="78"/>
      <c r="BP4" s="78"/>
      <c r="BQ4" s="78" t="s">
        <v>59</v>
      </c>
      <c r="BR4" s="78"/>
      <c r="BS4" s="78"/>
      <c r="BT4" s="78"/>
      <c r="BU4" s="78"/>
      <c r="BV4" s="78"/>
      <c r="BW4" s="78"/>
      <c r="BX4" s="78"/>
      <c r="BY4" s="78"/>
      <c r="BZ4" s="78"/>
      <c r="CA4" s="78"/>
      <c r="CB4" s="78" t="s">
        <v>60</v>
      </c>
      <c r="CC4" s="78"/>
      <c r="CD4" s="78"/>
      <c r="CE4" s="78"/>
      <c r="CF4" s="78"/>
      <c r="CG4" s="78"/>
      <c r="CH4" s="78"/>
      <c r="CI4" s="78"/>
      <c r="CJ4" s="78"/>
      <c r="CK4" s="78"/>
      <c r="CL4" s="78"/>
      <c r="CM4" s="78" t="s">
        <v>61</v>
      </c>
      <c r="CN4" s="78"/>
      <c r="CO4" s="78"/>
      <c r="CP4" s="78"/>
      <c r="CQ4" s="78"/>
      <c r="CR4" s="78"/>
      <c r="CS4" s="78"/>
      <c r="CT4" s="78"/>
      <c r="CU4" s="78"/>
      <c r="CV4" s="78"/>
      <c r="CW4" s="78"/>
      <c r="CX4" s="78" t="s">
        <v>62</v>
      </c>
      <c r="CY4" s="78"/>
      <c r="CZ4" s="78"/>
      <c r="DA4" s="78"/>
      <c r="DB4" s="78"/>
      <c r="DC4" s="78"/>
      <c r="DD4" s="78"/>
      <c r="DE4" s="78"/>
      <c r="DF4" s="78"/>
      <c r="DG4" s="78"/>
      <c r="DH4" s="78"/>
      <c r="DI4" s="78" t="s">
        <v>63</v>
      </c>
      <c r="DJ4" s="78"/>
      <c r="DK4" s="78"/>
      <c r="DL4" s="78"/>
      <c r="DM4" s="78"/>
      <c r="DN4" s="78"/>
      <c r="DO4" s="78"/>
      <c r="DP4" s="78"/>
      <c r="DQ4" s="78"/>
      <c r="DR4" s="78"/>
      <c r="DS4" s="78"/>
      <c r="DT4" s="78" t="s">
        <v>64</v>
      </c>
      <c r="DU4" s="78"/>
      <c r="DV4" s="78"/>
      <c r="DW4" s="78"/>
      <c r="DX4" s="78"/>
      <c r="DY4" s="78"/>
      <c r="DZ4" s="78"/>
      <c r="EA4" s="78"/>
      <c r="EB4" s="78"/>
      <c r="EC4" s="78"/>
      <c r="ED4" s="78"/>
      <c r="EE4" s="78" t="s">
        <v>65</v>
      </c>
      <c r="EF4" s="78"/>
      <c r="EG4" s="78"/>
      <c r="EH4" s="78"/>
      <c r="EI4" s="78"/>
      <c r="EJ4" s="78"/>
      <c r="EK4" s="78"/>
      <c r="EL4" s="78"/>
      <c r="EM4" s="78"/>
      <c r="EN4" s="78"/>
      <c r="EO4" s="78"/>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244619</v>
      </c>
      <c r="D6" s="19">
        <f t="shared" si="3"/>
        <v>46</v>
      </c>
      <c r="E6" s="19">
        <f t="shared" si="3"/>
        <v>17</v>
      </c>
      <c r="F6" s="19">
        <f t="shared" si="3"/>
        <v>1</v>
      </c>
      <c r="G6" s="19">
        <f t="shared" si="3"/>
        <v>0</v>
      </c>
      <c r="H6" s="19" t="str">
        <f t="shared" si="3"/>
        <v>三重県　玉城町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55.47</v>
      </c>
      <c r="P6" s="20">
        <f t="shared" si="3"/>
        <v>89.42</v>
      </c>
      <c r="Q6" s="20">
        <f t="shared" si="3"/>
        <v>96.12</v>
      </c>
      <c r="R6" s="20">
        <f t="shared" si="3"/>
        <v>2049</v>
      </c>
      <c r="S6" s="20">
        <f t="shared" si="3"/>
        <v>15162</v>
      </c>
      <c r="T6" s="20">
        <f t="shared" si="3"/>
        <v>40.909999999999997</v>
      </c>
      <c r="U6" s="20">
        <f t="shared" si="3"/>
        <v>370.62</v>
      </c>
      <c r="V6" s="20">
        <f t="shared" si="3"/>
        <v>13510</v>
      </c>
      <c r="W6" s="20">
        <f t="shared" si="3"/>
        <v>3.92</v>
      </c>
      <c r="X6" s="20">
        <f t="shared" si="3"/>
        <v>3446.43</v>
      </c>
      <c r="Y6" s="21">
        <f>IF(Y7="",NA(),Y7)</f>
        <v>83.05</v>
      </c>
      <c r="Z6" s="21">
        <f t="shared" ref="Z6:AH6" si="4">IF(Z7="",NA(),Z7)</f>
        <v>79.48</v>
      </c>
      <c r="AA6" s="21">
        <f t="shared" si="4"/>
        <v>100.92</v>
      </c>
      <c r="AB6" s="21">
        <f t="shared" si="4"/>
        <v>90.31</v>
      </c>
      <c r="AC6" s="21">
        <f t="shared" si="4"/>
        <v>99.03</v>
      </c>
      <c r="AD6" s="21">
        <f t="shared" si="4"/>
        <v>104.14</v>
      </c>
      <c r="AE6" s="21">
        <f t="shared" si="4"/>
        <v>106.57</v>
      </c>
      <c r="AF6" s="21">
        <f t="shared" si="4"/>
        <v>107.21</v>
      </c>
      <c r="AG6" s="21">
        <f t="shared" si="4"/>
        <v>107.08</v>
      </c>
      <c r="AH6" s="21">
        <f t="shared" si="4"/>
        <v>106.08</v>
      </c>
      <c r="AI6" s="20" t="str">
        <f>IF(AI7="","",IF(AI7="-","【-】","【"&amp;SUBSTITUTE(TEXT(AI7,"#,##0.00"),"-","△")&amp;"】"))</f>
        <v>【106.11】</v>
      </c>
      <c r="AJ6" s="21">
        <f>IF(AJ7="",NA(),AJ7)</f>
        <v>853.31</v>
      </c>
      <c r="AK6" s="21">
        <f t="shared" ref="AK6:AS6" si="5">IF(AK7="",NA(),AK7)</f>
        <v>875.68</v>
      </c>
      <c r="AL6" s="21">
        <f t="shared" si="5"/>
        <v>830.56</v>
      </c>
      <c r="AM6" s="21">
        <f t="shared" si="5"/>
        <v>812.24</v>
      </c>
      <c r="AN6" s="21">
        <f t="shared" si="5"/>
        <v>661.72</v>
      </c>
      <c r="AO6" s="21">
        <f t="shared" si="5"/>
        <v>73.180000000000007</v>
      </c>
      <c r="AP6" s="21">
        <f t="shared" si="5"/>
        <v>53.44</v>
      </c>
      <c r="AQ6" s="21">
        <f t="shared" si="5"/>
        <v>43.71</v>
      </c>
      <c r="AR6" s="21">
        <f t="shared" si="5"/>
        <v>45.94</v>
      </c>
      <c r="AS6" s="21">
        <f t="shared" si="5"/>
        <v>29.34</v>
      </c>
      <c r="AT6" s="20" t="str">
        <f>IF(AT7="","",IF(AT7="-","【-】","【"&amp;SUBSTITUTE(TEXT(AT7,"#,##0.00"),"-","△")&amp;"】"))</f>
        <v>【3.15】</v>
      </c>
      <c r="AU6" s="21">
        <f>IF(AU7="",NA(),AU7)</f>
        <v>130.62</v>
      </c>
      <c r="AV6" s="21">
        <f t="shared" ref="AV6:BD6" si="6">IF(AV7="",NA(),AV7)</f>
        <v>140.86000000000001</v>
      </c>
      <c r="AW6" s="21">
        <f t="shared" si="6"/>
        <v>141.41</v>
      </c>
      <c r="AX6" s="21">
        <f t="shared" si="6"/>
        <v>136.75</v>
      </c>
      <c r="AY6" s="21">
        <f t="shared" si="6"/>
        <v>137.58000000000001</v>
      </c>
      <c r="AZ6" s="21">
        <f t="shared" si="6"/>
        <v>52.32</v>
      </c>
      <c r="BA6" s="21">
        <f t="shared" si="6"/>
        <v>47.03</v>
      </c>
      <c r="BB6" s="21">
        <f t="shared" si="6"/>
        <v>40.67</v>
      </c>
      <c r="BC6" s="21">
        <f t="shared" si="6"/>
        <v>47.7</v>
      </c>
      <c r="BD6" s="21">
        <f t="shared" si="6"/>
        <v>50.59</v>
      </c>
      <c r="BE6" s="20" t="str">
        <f>IF(BE7="","",IF(BE7="-","【-】","【"&amp;SUBSTITUTE(TEXT(BE7,"#,##0.00"),"-","△")&amp;"】"))</f>
        <v>【73.44】</v>
      </c>
      <c r="BF6" s="20">
        <f>IF(BF7="",NA(),BF7)</f>
        <v>0</v>
      </c>
      <c r="BG6" s="20">
        <f t="shared" ref="BG6:BO6" si="7">IF(BG7="",NA(),BG7)</f>
        <v>0</v>
      </c>
      <c r="BH6" s="21">
        <f t="shared" si="7"/>
        <v>2152.91</v>
      </c>
      <c r="BI6" s="21">
        <f t="shared" si="7"/>
        <v>2047.75</v>
      </c>
      <c r="BJ6" s="21">
        <f t="shared" si="7"/>
        <v>1626.91</v>
      </c>
      <c r="BK6" s="21">
        <f t="shared" si="7"/>
        <v>958.81</v>
      </c>
      <c r="BL6" s="21">
        <f t="shared" si="7"/>
        <v>1001.3</v>
      </c>
      <c r="BM6" s="21">
        <f t="shared" si="7"/>
        <v>1050.51</v>
      </c>
      <c r="BN6" s="21">
        <f t="shared" si="7"/>
        <v>1102.01</v>
      </c>
      <c r="BO6" s="21">
        <f t="shared" si="7"/>
        <v>987.36</v>
      </c>
      <c r="BP6" s="20" t="str">
        <f>IF(BP7="","",IF(BP7="-","【-】","【"&amp;SUBSTITUTE(TEXT(BP7,"#,##0.00"),"-","△")&amp;"】"))</f>
        <v>【652.82】</v>
      </c>
      <c r="BQ6" s="21">
        <f>IF(BQ7="",NA(),BQ7)</f>
        <v>113.39</v>
      </c>
      <c r="BR6" s="21">
        <f t="shared" ref="BR6:BZ6" si="8">IF(BR7="",NA(),BR7)</f>
        <v>55.81</v>
      </c>
      <c r="BS6" s="21">
        <f t="shared" si="8"/>
        <v>63.8</v>
      </c>
      <c r="BT6" s="21">
        <f t="shared" si="8"/>
        <v>64.739999999999995</v>
      </c>
      <c r="BU6" s="21">
        <f t="shared" si="8"/>
        <v>78.92</v>
      </c>
      <c r="BV6" s="21">
        <f t="shared" si="8"/>
        <v>82.88</v>
      </c>
      <c r="BW6" s="21">
        <f t="shared" si="8"/>
        <v>81.88</v>
      </c>
      <c r="BX6" s="21">
        <f t="shared" si="8"/>
        <v>82.65</v>
      </c>
      <c r="BY6" s="21">
        <f t="shared" si="8"/>
        <v>82.55</v>
      </c>
      <c r="BZ6" s="21">
        <f t="shared" si="8"/>
        <v>83.55</v>
      </c>
      <c r="CA6" s="20" t="str">
        <f>IF(CA7="","",IF(CA7="-","【-】","【"&amp;SUBSTITUTE(TEXT(CA7,"#,##0.00"),"-","△")&amp;"】"))</f>
        <v>【97.61】</v>
      </c>
      <c r="CB6" s="21">
        <f>IF(CB7="",NA(),CB7)</f>
        <v>82.19</v>
      </c>
      <c r="CC6" s="21">
        <f t="shared" ref="CC6:CK6" si="9">IF(CC7="",NA(),CC7)</f>
        <v>171.24</v>
      </c>
      <c r="CD6" s="21">
        <f t="shared" si="9"/>
        <v>150</v>
      </c>
      <c r="CE6" s="21">
        <f t="shared" si="9"/>
        <v>148.94999999999999</v>
      </c>
      <c r="CF6" s="21">
        <f t="shared" si="9"/>
        <v>149.99</v>
      </c>
      <c r="CG6" s="21">
        <f t="shared" si="9"/>
        <v>190.99</v>
      </c>
      <c r="CH6" s="21">
        <f t="shared" si="9"/>
        <v>187.55</v>
      </c>
      <c r="CI6" s="21">
        <f t="shared" si="9"/>
        <v>186.3</v>
      </c>
      <c r="CJ6" s="21">
        <f t="shared" si="9"/>
        <v>188.38</v>
      </c>
      <c r="CK6" s="21">
        <f t="shared" si="9"/>
        <v>185.98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52.58</v>
      </c>
      <c r="CS6" s="21">
        <f t="shared" si="10"/>
        <v>50.94</v>
      </c>
      <c r="CT6" s="21">
        <f t="shared" si="10"/>
        <v>50.53</v>
      </c>
      <c r="CU6" s="21">
        <f t="shared" si="10"/>
        <v>51.42</v>
      </c>
      <c r="CV6" s="21">
        <f t="shared" si="10"/>
        <v>48.95</v>
      </c>
      <c r="CW6" s="20" t="str">
        <f>IF(CW7="","",IF(CW7="-","【-】","【"&amp;SUBSTITUTE(TEXT(CW7,"#,##0.00"),"-","△")&amp;"】"))</f>
        <v>【59.10】</v>
      </c>
      <c r="CX6" s="21">
        <f>IF(CX7="",NA(),CX7)</f>
        <v>75.63</v>
      </c>
      <c r="CY6" s="21">
        <f t="shared" ref="CY6:DG6" si="11">IF(CY7="",NA(),CY7)</f>
        <v>77.959999999999994</v>
      </c>
      <c r="CZ6" s="21">
        <f t="shared" si="11"/>
        <v>77</v>
      </c>
      <c r="DA6" s="21">
        <f t="shared" si="11"/>
        <v>79.16</v>
      </c>
      <c r="DB6" s="21">
        <f t="shared" si="11"/>
        <v>80.33</v>
      </c>
      <c r="DC6" s="21">
        <f t="shared" si="11"/>
        <v>83.02</v>
      </c>
      <c r="DD6" s="21">
        <f t="shared" si="11"/>
        <v>82.55</v>
      </c>
      <c r="DE6" s="21">
        <f t="shared" si="11"/>
        <v>82.08</v>
      </c>
      <c r="DF6" s="21">
        <f t="shared" si="11"/>
        <v>81.34</v>
      </c>
      <c r="DG6" s="21">
        <f t="shared" si="11"/>
        <v>81.14</v>
      </c>
      <c r="DH6" s="20" t="str">
        <f>IF(DH7="","",IF(DH7="-","【-】","【"&amp;SUBSTITUTE(TEXT(DH7,"#,##0.00"),"-","△")&amp;"】"))</f>
        <v>【95.82】</v>
      </c>
      <c r="DI6" s="21">
        <f>IF(DI7="",NA(),DI7)</f>
        <v>20.75</v>
      </c>
      <c r="DJ6" s="21">
        <f t="shared" ref="DJ6:DR6" si="12">IF(DJ7="",NA(),DJ7)</f>
        <v>22.32</v>
      </c>
      <c r="DK6" s="21">
        <f t="shared" si="12"/>
        <v>24.04</v>
      </c>
      <c r="DL6" s="21">
        <f t="shared" si="12"/>
        <v>25.67</v>
      </c>
      <c r="DM6" s="21">
        <f t="shared" si="12"/>
        <v>27.06</v>
      </c>
      <c r="DN6" s="21">
        <f t="shared" si="12"/>
        <v>15.95</v>
      </c>
      <c r="DO6" s="21">
        <f t="shared" si="12"/>
        <v>15.85</v>
      </c>
      <c r="DP6" s="21">
        <f t="shared" si="12"/>
        <v>12.7</v>
      </c>
      <c r="DQ6" s="21">
        <f t="shared" si="12"/>
        <v>14.65</v>
      </c>
      <c r="DR6" s="21">
        <f t="shared" si="12"/>
        <v>16.11</v>
      </c>
      <c r="DS6" s="20" t="str">
        <f>IF(DS7="","",IF(DS7="-","【-】","【"&amp;SUBSTITUTE(TEXT(DS7,"#,##0.00"),"-","△")&amp;"】"))</f>
        <v>【39.74】</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v>
      </c>
      <c r="EC6" s="21">
        <f t="shared" si="13"/>
        <v>0.17</v>
      </c>
      <c r="ED6" s="20" t="str">
        <f>IF(ED7="","",IF(ED7="-","【-】","【"&amp;SUBSTITUTE(TEXT(ED7,"#,##0.00"),"-","△")&amp;"】"))</f>
        <v>【7.62】</v>
      </c>
      <c r="EE6" s="21">
        <f>IF(EE7="",NA(),EE7)</f>
        <v>1</v>
      </c>
      <c r="EF6" s="20">
        <f t="shared" ref="EF6:EN6" si="14">IF(EF7="",NA(),EF7)</f>
        <v>0</v>
      </c>
      <c r="EG6" s="20">
        <f t="shared" si="14"/>
        <v>0</v>
      </c>
      <c r="EH6" s="20">
        <f t="shared" si="14"/>
        <v>0</v>
      </c>
      <c r="EI6" s="20">
        <f t="shared" si="14"/>
        <v>0</v>
      </c>
      <c r="EJ6" s="21">
        <f t="shared" si="14"/>
        <v>0.13</v>
      </c>
      <c r="EK6" s="21">
        <f t="shared" si="14"/>
        <v>0.15</v>
      </c>
      <c r="EL6" s="21">
        <f t="shared" si="14"/>
        <v>1.65</v>
      </c>
      <c r="EM6" s="21">
        <f t="shared" si="14"/>
        <v>0.14000000000000001</v>
      </c>
      <c r="EN6" s="21">
        <f t="shared" si="14"/>
        <v>0.08</v>
      </c>
      <c r="EO6" s="20" t="str">
        <f>IF(EO7="","",IF(EO7="-","【-】","【"&amp;SUBSTITUTE(TEXT(EO7,"#,##0.00"),"-","△")&amp;"】"))</f>
        <v>【0.23】</v>
      </c>
    </row>
    <row r="7" spans="1:148" s="22" customFormat="1" x14ac:dyDescent="0.15">
      <c r="A7" s="14"/>
      <c r="B7" s="23">
        <v>2022</v>
      </c>
      <c r="C7" s="23">
        <v>244619</v>
      </c>
      <c r="D7" s="23">
        <v>46</v>
      </c>
      <c r="E7" s="23">
        <v>17</v>
      </c>
      <c r="F7" s="23">
        <v>1</v>
      </c>
      <c r="G7" s="23">
        <v>0</v>
      </c>
      <c r="H7" s="23" t="s">
        <v>95</v>
      </c>
      <c r="I7" s="23" t="s">
        <v>96</v>
      </c>
      <c r="J7" s="23" t="s">
        <v>97</v>
      </c>
      <c r="K7" s="23" t="s">
        <v>98</v>
      </c>
      <c r="L7" s="23" t="s">
        <v>99</v>
      </c>
      <c r="M7" s="23" t="s">
        <v>100</v>
      </c>
      <c r="N7" s="24" t="s">
        <v>101</v>
      </c>
      <c r="O7" s="24">
        <v>55.47</v>
      </c>
      <c r="P7" s="24">
        <v>89.42</v>
      </c>
      <c r="Q7" s="24">
        <v>96.12</v>
      </c>
      <c r="R7" s="24">
        <v>2049</v>
      </c>
      <c r="S7" s="24">
        <v>15162</v>
      </c>
      <c r="T7" s="24">
        <v>40.909999999999997</v>
      </c>
      <c r="U7" s="24">
        <v>370.62</v>
      </c>
      <c r="V7" s="24">
        <v>13510</v>
      </c>
      <c r="W7" s="24">
        <v>3.92</v>
      </c>
      <c r="X7" s="24">
        <v>3446.43</v>
      </c>
      <c r="Y7" s="24">
        <v>83.05</v>
      </c>
      <c r="Z7" s="24">
        <v>79.48</v>
      </c>
      <c r="AA7" s="24">
        <v>100.92</v>
      </c>
      <c r="AB7" s="24">
        <v>90.31</v>
      </c>
      <c r="AC7" s="24">
        <v>99.03</v>
      </c>
      <c r="AD7" s="24">
        <v>104.14</v>
      </c>
      <c r="AE7" s="24">
        <v>106.57</v>
      </c>
      <c r="AF7" s="24">
        <v>107.21</v>
      </c>
      <c r="AG7" s="24">
        <v>107.08</v>
      </c>
      <c r="AH7" s="24">
        <v>106.08</v>
      </c>
      <c r="AI7" s="24">
        <v>106.11</v>
      </c>
      <c r="AJ7" s="24">
        <v>853.31</v>
      </c>
      <c r="AK7" s="24">
        <v>875.68</v>
      </c>
      <c r="AL7" s="24">
        <v>830.56</v>
      </c>
      <c r="AM7" s="24">
        <v>812.24</v>
      </c>
      <c r="AN7" s="24">
        <v>661.72</v>
      </c>
      <c r="AO7" s="24">
        <v>73.180000000000007</v>
      </c>
      <c r="AP7" s="24">
        <v>53.44</v>
      </c>
      <c r="AQ7" s="24">
        <v>43.71</v>
      </c>
      <c r="AR7" s="24">
        <v>45.94</v>
      </c>
      <c r="AS7" s="24">
        <v>29.34</v>
      </c>
      <c r="AT7" s="24">
        <v>3.15</v>
      </c>
      <c r="AU7" s="24">
        <v>130.62</v>
      </c>
      <c r="AV7" s="24">
        <v>140.86000000000001</v>
      </c>
      <c r="AW7" s="24">
        <v>141.41</v>
      </c>
      <c r="AX7" s="24">
        <v>136.75</v>
      </c>
      <c r="AY7" s="24">
        <v>137.58000000000001</v>
      </c>
      <c r="AZ7" s="24">
        <v>52.32</v>
      </c>
      <c r="BA7" s="24">
        <v>47.03</v>
      </c>
      <c r="BB7" s="24">
        <v>40.67</v>
      </c>
      <c r="BC7" s="24">
        <v>47.7</v>
      </c>
      <c r="BD7" s="24">
        <v>50.59</v>
      </c>
      <c r="BE7" s="24">
        <v>73.44</v>
      </c>
      <c r="BF7" s="24">
        <v>0</v>
      </c>
      <c r="BG7" s="24">
        <v>0</v>
      </c>
      <c r="BH7" s="24">
        <v>2152.91</v>
      </c>
      <c r="BI7" s="24">
        <v>2047.75</v>
      </c>
      <c r="BJ7" s="24">
        <v>1626.91</v>
      </c>
      <c r="BK7" s="24">
        <v>958.81</v>
      </c>
      <c r="BL7" s="24">
        <v>1001.3</v>
      </c>
      <c r="BM7" s="24">
        <v>1050.51</v>
      </c>
      <c r="BN7" s="24">
        <v>1102.01</v>
      </c>
      <c r="BO7" s="24">
        <v>987.36</v>
      </c>
      <c r="BP7" s="24">
        <v>652.82000000000005</v>
      </c>
      <c r="BQ7" s="24">
        <v>113.39</v>
      </c>
      <c r="BR7" s="24">
        <v>55.81</v>
      </c>
      <c r="BS7" s="24">
        <v>63.8</v>
      </c>
      <c r="BT7" s="24">
        <v>64.739999999999995</v>
      </c>
      <c r="BU7" s="24">
        <v>78.92</v>
      </c>
      <c r="BV7" s="24">
        <v>82.88</v>
      </c>
      <c r="BW7" s="24">
        <v>81.88</v>
      </c>
      <c r="BX7" s="24">
        <v>82.65</v>
      </c>
      <c r="BY7" s="24">
        <v>82.55</v>
      </c>
      <c r="BZ7" s="24">
        <v>83.55</v>
      </c>
      <c r="CA7" s="24">
        <v>97.61</v>
      </c>
      <c r="CB7" s="24">
        <v>82.19</v>
      </c>
      <c r="CC7" s="24">
        <v>171.24</v>
      </c>
      <c r="CD7" s="24">
        <v>150</v>
      </c>
      <c r="CE7" s="24">
        <v>148.94999999999999</v>
      </c>
      <c r="CF7" s="24">
        <v>149.99</v>
      </c>
      <c r="CG7" s="24">
        <v>190.99</v>
      </c>
      <c r="CH7" s="24">
        <v>187.55</v>
      </c>
      <c r="CI7" s="24">
        <v>186.3</v>
      </c>
      <c r="CJ7" s="24">
        <v>188.38</v>
      </c>
      <c r="CK7" s="24">
        <v>185.98</v>
      </c>
      <c r="CL7" s="24">
        <v>138.29</v>
      </c>
      <c r="CM7" s="24" t="s">
        <v>101</v>
      </c>
      <c r="CN7" s="24" t="s">
        <v>101</v>
      </c>
      <c r="CO7" s="24" t="s">
        <v>101</v>
      </c>
      <c r="CP7" s="24" t="s">
        <v>101</v>
      </c>
      <c r="CQ7" s="24" t="s">
        <v>101</v>
      </c>
      <c r="CR7" s="24">
        <v>52.58</v>
      </c>
      <c r="CS7" s="24">
        <v>50.94</v>
      </c>
      <c r="CT7" s="24">
        <v>50.53</v>
      </c>
      <c r="CU7" s="24">
        <v>51.42</v>
      </c>
      <c r="CV7" s="24">
        <v>48.95</v>
      </c>
      <c r="CW7" s="24">
        <v>59.1</v>
      </c>
      <c r="CX7" s="24">
        <v>75.63</v>
      </c>
      <c r="CY7" s="24">
        <v>77.959999999999994</v>
      </c>
      <c r="CZ7" s="24">
        <v>77</v>
      </c>
      <c r="DA7" s="24">
        <v>79.16</v>
      </c>
      <c r="DB7" s="24">
        <v>80.33</v>
      </c>
      <c r="DC7" s="24">
        <v>83.02</v>
      </c>
      <c r="DD7" s="24">
        <v>82.55</v>
      </c>
      <c r="DE7" s="24">
        <v>82.08</v>
      </c>
      <c r="DF7" s="24">
        <v>81.34</v>
      </c>
      <c r="DG7" s="24">
        <v>81.14</v>
      </c>
      <c r="DH7" s="24">
        <v>95.82</v>
      </c>
      <c r="DI7" s="24">
        <v>20.75</v>
      </c>
      <c r="DJ7" s="24">
        <v>22.32</v>
      </c>
      <c r="DK7" s="24">
        <v>24.04</v>
      </c>
      <c r="DL7" s="24">
        <v>25.67</v>
      </c>
      <c r="DM7" s="24">
        <v>27.06</v>
      </c>
      <c r="DN7" s="24">
        <v>15.95</v>
      </c>
      <c r="DO7" s="24">
        <v>15.85</v>
      </c>
      <c r="DP7" s="24">
        <v>12.7</v>
      </c>
      <c r="DQ7" s="24">
        <v>14.65</v>
      </c>
      <c r="DR7" s="24">
        <v>16.11</v>
      </c>
      <c r="DS7" s="24">
        <v>39.74</v>
      </c>
      <c r="DT7" s="24">
        <v>0</v>
      </c>
      <c r="DU7" s="24">
        <v>0</v>
      </c>
      <c r="DV7" s="24">
        <v>0</v>
      </c>
      <c r="DW7" s="24">
        <v>0</v>
      </c>
      <c r="DX7" s="24">
        <v>0</v>
      </c>
      <c r="DY7" s="24">
        <v>0</v>
      </c>
      <c r="DZ7" s="24">
        <v>0</v>
      </c>
      <c r="EA7" s="24">
        <v>0</v>
      </c>
      <c r="EB7" s="24">
        <v>0.1</v>
      </c>
      <c r="EC7" s="24">
        <v>0.17</v>
      </c>
      <c r="ED7" s="24">
        <v>7.62</v>
      </c>
      <c r="EE7" s="24">
        <v>1</v>
      </c>
      <c r="EF7" s="24">
        <v>0</v>
      </c>
      <c r="EG7" s="24">
        <v>0</v>
      </c>
      <c r="EH7" s="24">
        <v>0</v>
      </c>
      <c r="EI7" s="24">
        <v>0</v>
      </c>
      <c r="EJ7" s="24">
        <v>0.13</v>
      </c>
      <c r="EK7" s="24">
        <v>0.15</v>
      </c>
      <c r="EL7" s="24">
        <v>1.65</v>
      </c>
      <c r="EM7" s="24">
        <v>0.14000000000000001</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