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sv11L\ファイルサーバー\share\上下水道課\下水道引継ぎ\14.県報告\01.経営比較分析表\R4\"/>
    </mc:Choice>
  </mc:AlternateContent>
  <xr:revisionPtr revIDLastSave="0" documentId="13_ncr:1_{56754F60-0958-4A35-B34E-F0A1D2CE0F1D}" xr6:coauthVersionLast="47" xr6:coauthVersionMax="47" xr10:uidLastSave="{00000000-0000-0000-0000-000000000000}"/>
  <workbookProtection workbookAlgorithmName="SHA-512" workbookHashValue="8ghkirdQh9pciZE6czc4siCBLiIApmqpxr8AxKYATbL8kxuv0A4XeLgJE5RajIAU9YHI0ZJyY0t6K7OtYE0sUQ==" workbookSaltValue="1WeYTE3BAGdk/g91xl/4wg=="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<sst xmlns="http://schemas.openxmlformats.org/spreadsheetml/2006/main" count="241" uniqueCount="120">
  <si>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</si>
  <si>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</si>
  <si>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</si>
  <si>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</si>
  <si>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</si>
  <si>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</si>
  <si>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</si>
  <si>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</si>
  <si>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</si>
  <si>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</si>
  <si>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</si>
  <si>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</si>
  <si>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</si>
  <si>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</si>
  <si>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</si>
  <si>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</si>
  <si>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</si>
  <si>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</si>
  <si>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</si>
  <si>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</si>
  <si>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</si>
  <si>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</si>
  <si>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</si>
  <si>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</si>
  <si>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</si>
  <si>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</si>
  <si>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</si>
  <si>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</si>
  <si>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</si>
  <si>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</si>
  <si>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</si>
  <si>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</si>
  <si>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</si>
  <si>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</si>
  <si>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</si>
  <si>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</si>
  <si>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</si>
  <si>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</si>
  <si>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</si>
  <si>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</si>
  <si>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</si>
  <si>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</si>
  <si>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</si>
  <si>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</si>
  <si>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</si>
  <si>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</si>
  <si>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</si>
  <si>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</si>
  <si>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</si>
  <si>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</si>
  <si>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</si>
  <si>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</si>
  <si>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</si>
  <si>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</si>
  <si>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</si>
  <si>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</si>
  <si>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</si>
  <si>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</si>
  <si>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</si>
  <si>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</si>
  <si>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</si>
  <si>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</si>
  <si>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</si>
  <si>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</si>
  <si>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</si>
  <si>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</si>
  <si>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</si>
  <si>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</si>
  <si>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</si>
  <si>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</si>
  <si>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</si>
  <si>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</si>
  <si>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</si>
  <si>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</si>
  <si>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</si>
  <si>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</si>
  <si>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</si>
  <si>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</si>
  <si>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</si>
  <si>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</si>
  <si>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</si>
  <si>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</si>
  <si>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</si>
  <si>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</si>
  <si>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</si>
  <si>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</si>
  <si>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</si>
  <si>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</si>
  <si>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</si>
  <si>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</si>
  <si>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</si>
  <si>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</si>
  <si>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</si>
  <si>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</si>
  <si>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</si>
  <si>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</si>
  <si>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</si>
  <si>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</si>
  <si>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</si>
  <si>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</si>
  <si>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</si>
  <si>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</si>
  <si>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</si>
  <si>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</si>
  <si>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</si>
  <si>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</si>
  <si>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</si>
  <si>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</si>
  <si>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</si>
  <si>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</si>
  <si>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</si>
  <si>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</si>
  <si>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</si>
  <si>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</si>
  <si>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</si>
  <si>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</si>
  <si>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</si>
  <si>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当町の下水道は、布設開始から約35年経過しており、今後は老朽化が進み、耐用年数を迎える管渠については計画的な更新が必要です。
　ストックマネジメント計画をもとに持続的な下水道機能確保とライフサイクルコストの低減を図ります。</t>
    <phoneticPr fontId="4"/>
  </si>
  <si>
    <t xml:space="preserve">　当町は、下水道使用料以外の収入で賄っている部分が大きく、施設の更新費用も必要となってくることから、下水道使用料の適正化が大きな課題です。
今後、令和5年度からの下水道事業の公営企業会計法適用を踏まえ、減価償却費等の使用料の対象となる経費について的確に把握し、経営戦略の見直しを行い使用料の適正化につなげます。
　また、平成30年度に策定した経営戦略については、PDCAｻｲｸﾙに基づき毎年、計画を見直すとともに、経費回収率も大幅に低いことから財源確保や経費削減に向けた取組をより一層検討する必要があります。
</t>
    <rPh sb="73" eb="75">
      <t>レイワ</t>
    </rPh>
    <rPh sb="76" eb="77">
      <t>ネン</t>
    </rPh>
    <rPh sb="77" eb="78">
      <t>ド</t>
    </rPh>
    <rPh sb="81" eb="84">
      <t>ゲスイドウ</t>
    </rPh>
    <rPh sb="84" eb="86">
      <t>ジギョウ</t>
    </rPh>
    <rPh sb="87" eb="89">
      <t>コウエイ</t>
    </rPh>
    <rPh sb="89" eb="91">
      <t>キギョウ</t>
    </rPh>
    <rPh sb="91" eb="93">
      <t>カイケイ</t>
    </rPh>
    <rPh sb="93" eb="94">
      <t>ホウ</t>
    </rPh>
    <rPh sb="94" eb="96">
      <t>テキヨウ</t>
    </rPh>
    <rPh sb="97" eb="98">
      <t>フ</t>
    </rPh>
    <rPh sb="106" eb="107">
      <t>トウ</t>
    </rPh>
    <rPh sb="108" eb="111">
      <t>シヨウリョウ</t>
    </rPh>
    <rPh sb="112" eb="114">
      <t>タイショウ</t>
    </rPh>
    <rPh sb="117" eb="119">
      <t>ケイヒ</t>
    </rPh>
    <rPh sb="123" eb="125">
      <t>テキカク</t>
    </rPh>
    <rPh sb="126" eb="128">
      <t>ハアク</t>
    </rPh>
    <rPh sb="130" eb="132">
      <t>ケイエイ</t>
    </rPh>
    <rPh sb="132" eb="134">
      <t>センリャク</t>
    </rPh>
    <rPh sb="135" eb="137">
      <t>ミナオ</t>
    </rPh>
    <rPh sb="139" eb="140">
      <t>オコナ</t>
    </rPh>
    <rPh sb="141" eb="144">
      <t>シヨウリョウ</t>
    </rPh>
    <rPh sb="145" eb="148">
      <t>テキセイカ</t>
    </rPh>
    <rPh sb="160" eb="162">
      <t>ヘイセイ</t>
    </rPh>
    <rPh sb="164" eb="166">
      <t>ネンド</t>
    </rPh>
    <rPh sb="167" eb="169">
      <t>サクテイ</t>
    </rPh>
    <rPh sb="171" eb="173">
      <t>ケイエイ</t>
    </rPh>
    <rPh sb="173" eb="175">
      <t>センリャク</t>
    </rPh>
    <rPh sb="190" eb="191">
      <t>モト</t>
    </rPh>
    <rPh sb="193" eb="195">
      <t>マイトシ</t>
    </rPh>
    <rPh sb="196" eb="198">
      <t>ケイカク</t>
    </rPh>
    <rPh sb="199" eb="201">
      <t>ミナオ</t>
    </rPh>
    <rPh sb="207" eb="209">
      <t>ケイヒ</t>
    </rPh>
    <rPh sb="209" eb="211">
      <t>カイシュウ</t>
    </rPh>
    <rPh sb="211" eb="212">
      <t>リツ</t>
    </rPh>
    <rPh sb="213" eb="215">
      <t>オオハバ</t>
    </rPh>
    <rPh sb="216" eb="217">
      <t>ヒク</t>
    </rPh>
    <rPh sb="222" eb="226">
      <t>ザイゲンカクホ</t>
    </rPh>
    <rPh sb="227" eb="229">
      <t>ケイヒ</t>
    </rPh>
    <rPh sb="229" eb="231">
      <t>サクゲン</t>
    </rPh>
    <rPh sb="232" eb="233">
      <t>ム</t>
    </rPh>
    <rPh sb="235" eb="237">
      <t>トリクミ</t>
    </rPh>
    <rPh sb="240" eb="242">
      <t>イッソウ</t>
    </rPh>
    <rPh sb="242" eb="244">
      <t>ケントウ</t>
    </rPh>
    <rPh sb="246" eb="248">
      <t>ヒツヨウ</t>
    </rPh>
    <phoneticPr fontId="4"/>
  </si>
  <si>
    <t xml:space="preserve">①単年度収支は赤字であり、下水道使用料以外の収入に依存している。
④類似団体平均より低くなっている。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当町は、ほぼ全域において下水道整備が完了しており、今後は建設事業から更新事業に推移していく時期に入ります。建設事業がほぼ終わっているため、企業債残高も減少している状況です。
　しかし、収支比率や経費回収率をみると、下水道使用料以外の一般会計繰入金に依存している状況であるため、適正な使用料の設定が必要です。令和5年度から公営企業会計法適用を行ったことにより、減価償却費などの会計情報を基に、経営状況を明確にしたうえで、使用料の適正化に努めます。
　また、水洗化率は、平均値を上回っていますが、伸び率は微増であり、さらなる水洗化の促進について取組を検討します。
</t>
    <rPh sb="282" eb="284">
      <t>レイワ</t>
    </rPh>
    <rPh sb="285" eb="287">
      <t>ネンド</t>
    </rPh>
    <rPh sb="299" eb="300">
      <t>オコナ</t>
    </rPh>
    <rPh sb="308" eb="313">
      <t>ゲンカショウキャクヒ</t>
    </rPh>
    <rPh sb="316" eb="320">
      <t>カイケイジョウホウ</t>
    </rPh>
    <rPh sb="321" eb="322">
      <t>モト</t>
    </rPh>
    <rPh sb="324" eb="326">
      <t>ケイエイ</t>
    </rPh>
    <rPh sb="326" eb="328">
      <t>ジョウキョウ</t>
    </rPh>
    <rPh sb="329" eb="331">
      <t>メイカク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</si>
</sst>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0.83</c:v>
                </c:pt>
                <c:pt idx="4">
                  <c:v>0</c:v>
                </c:pt>
              </c:numCache>
            </c:numRef>
          </c:val>
          <c:extLst>
            <c:ext xmlns:c16="http://schemas.microsoft.com/office/drawing/2014/chart" uri="{C3380CC4-5D6E-409C-BE32-E72D297353CC}">
              <c16:uniqueId val="{00000000-EACA-415B-90B1-0FF1FB1A21C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EACA-415B-90B1-0FF1FB1A21C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98-40B3-A344-4DF5C20ACA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D298-40B3-A344-4DF5C20ACA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94.81</c:v>
                </c:pt>
                <c:pt idx="1">
                  <c:v>95.24</c:v>
                </c:pt>
                <c:pt idx="2">
                  <c:v>95.76</c:v>
                </c:pt>
                <c:pt idx="3">
                  <c:v>96.33</c:v>
                </c:pt>
                <c:pt idx="4">
                  <c:v>96.65</c:v>
                </c:pt>
              </c:numCache>
            </c:numRef>
          </c:val>
          <c:extLst>
            <c:ext xmlns:c16="http://schemas.microsoft.com/office/drawing/2014/chart" uri="{C3380CC4-5D6E-409C-BE32-E72D297353CC}">
              <c16:uniqueId val="{00000000-DE80-4CB6-BF72-470057A2EE3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DE80-4CB6-BF72-470057A2EE3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92.79</c:v>
                </c:pt>
                <c:pt idx="1">
                  <c:v>91.46</c:v>
                </c:pt>
                <c:pt idx="2">
                  <c:v>94.98</c:v>
                </c:pt>
                <c:pt idx="3">
                  <c:v>93.96</c:v>
                </c:pt>
                <c:pt idx="4">
                  <c:v>88.43</c:v>
                </c:pt>
              </c:numCache>
            </c:numRef>
          </c:val>
          <c:extLst>
            <c:ext xmlns:c16="http://schemas.microsoft.com/office/drawing/2014/chart" uri="{C3380CC4-5D6E-409C-BE32-E72D297353CC}">
              <c16:uniqueId val="{00000000-8546-4AC1-8EEE-0E73095280E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46-4AC1-8EEE-0E73095280E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50-47E7-B42C-17EC04D4231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50-47E7-B42C-17EC04D4231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B3-4075-983D-D95E40BDC5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B3-4075-983D-D95E40BDC5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AE-4FA0-91C5-1876BD3F437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AE-4FA0-91C5-1876BD3F437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34-46A6-BDF8-8C486831214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34-46A6-BDF8-8C486831214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779.73</c:v>
                </c:pt>
                <c:pt idx="1">
                  <c:v>490.3</c:v>
                </c:pt>
                <c:pt idx="2">
                  <c:v>489.72</c:v>
                </c:pt>
                <c:pt idx="3">
                  <c:v>130.4</c:v>
                </c:pt>
                <c:pt idx="4">
                  <c:v>123.41</c:v>
                </c:pt>
              </c:numCache>
            </c:numRef>
          </c:val>
          <c:extLst>
            <c:ext xmlns:c16="http://schemas.microsoft.com/office/drawing/2014/chart" uri="{C3380CC4-5D6E-409C-BE32-E72D297353CC}">
              <c16:uniqueId val="{00000000-CE37-4F22-9837-6B603741DFE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CE37-4F22-9837-6B603741DFE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53.99</c:v>
                </c:pt>
                <c:pt idx="1">
                  <c:v>52.34</c:v>
                </c:pt>
                <c:pt idx="2">
                  <c:v>56.66</c:v>
                </c:pt>
                <c:pt idx="3">
                  <c:v>56.45</c:v>
                </c:pt>
                <c:pt idx="4">
                  <c:v>42.67</c:v>
                </c:pt>
              </c:numCache>
            </c:numRef>
          </c:val>
          <c:extLst>
            <c:ext xmlns:c16="http://schemas.microsoft.com/office/drawing/2014/chart" uri="{C3380CC4-5D6E-409C-BE32-E72D297353CC}">
              <c16:uniqueId val="{00000000-E69F-4611-A796-AE5D175E55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E69F-4611-A796-AE5D175E55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155.83000000000001</c:v>
                </c:pt>
                <c:pt idx="1">
                  <c:v>162.25</c:v>
                </c:pt>
                <c:pt idx="2">
                  <c:v>150</c:v>
                </c:pt>
                <c:pt idx="3">
                  <c:v>150</c:v>
                </c:pt>
                <c:pt idx="4">
                  <c:v>150</c:v>
                </c:pt>
              </c:numCache>
            </c:numRef>
          </c:val>
          <c:extLst>
            <c:ext xmlns:c16="http://schemas.microsoft.com/office/drawing/2014/chart" uri="{C3380CC4-5D6E-409C-BE32-E72D297353CC}">
              <c16:uniqueId val="{00000000-088F-4DA0-A0E2-0E859D45C60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088F-4DA0-A0E2-0E859D45C60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14"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川越町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15535</v>
      </c>
      <c r="AM8" s="37"/>
      <c r="AN8" s="37"/>
      <c r="AO8" s="37"/>
      <c r="AP8" s="37"/>
      <c r="AQ8" s="37"/>
      <c r="AR8" s="37"/>
      <c r="AS8" s="37"/>
      <c r="AT8" s="38">
        <f>データ!T6</f>
        <v>8.7200000000000006</v>
      </c>
      <c r="AU8" s="38"/>
      <c r="AV8" s="38"/>
      <c r="AW8" s="38"/>
      <c r="AX8" s="38"/>
      <c r="AY8" s="38"/>
      <c r="AZ8" s="38"/>
      <c r="BA8" s="38"/>
      <c r="BB8" s="38">
        <f>データ!U6</f>
        <v>1781.54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99.65</v>
      </c>
      <c r="Q10" s="38"/>
      <c r="R10" s="38"/>
      <c r="S10" s="38"/>
      <c r="T10" s="38"/>
      <c r="U10" s="38"/>
      <c r="V10" s="38"/>
      <c r="W10" s="38">
        <f>データ!Q6</f>
        <v>90.28</v>
      </c>
      <c r="X10" s="38"/>
      <c r="Y10" s="38"/>
      <c r="Z10" s="38"/>
      <c r="AA10" s="38"/>
      <c r="AB10" s="38"/>
      <c r="AC10" s="38"/>
      <c r="AD10" s="37">
        <f>データ!R6</f>
        <v>1430</v>
      </c>
      <c r="AE10" s="37"/>
      <c r="AF10" s="37"/>
      <c r="AG10" s="37"/>
      <c r="AH10" s="37"/>
      <c r="AI10" s="37"/>
      <c r="AJ10" s="37"/>
      <c r="AK10" s="2"/>
      <c r="AL10" s="37">
        <f>データ!V6</f>
        <v>15542</v>
      </c>
      <c r="AM10" s="37"/>
      <c r="AN10" s="37"/>
      <c r="AO10" s="37"/>
      <c r="AP10" s="37"/>
      <c r="AQ10" s="37"/>
      <c r="AR10" s="37"/>
      <c r="AS10" s="37"/>
      <c r="AT10" s="38">
        <f>データ!W6</f>
        <v>5.15</v>
      </c>
      <c r="AU10" s="38"/>
      <c r="AV10" s="38"/>
      <c r="AW10" s="38"/>
      <c r="AX10" s="38"/>
      <c r="AY10" s="38"/>
      <c r="AZ10" s="38"/>
      <c r="BA10" s="38"/>
      <c r="BB10" s="38">
        <f>データ!X6</f>
        <v>3017.86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NKXm1LK6y1wu06bSWnkMSHlbcFYKt3iso2EmvTJlfFrcP0cgFKlwWC/qIpBgXFwydZzfoLhGwX3n68qYHRZI6A==" saltValue="gw1DL/dJRPBzR+nWt4zq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243442</v>
      </c>
      <c r="D6" s="19">
        <f t="shared" si="3"/>
        <v>47</v>
      </c>
      <c r="E6" s="19">
        <f t="shared" si="3"/>
        <v>17</v>
      </c>
      <c r="F6" s="19">
        <f t="shared" si="3"/>
        <v>1</v>
      </c>
      <c r="G6" s="19">
        <f t="shared" si="3"/>
        <v>0</v>
      </c>
      <c r="H6" s="19" t="str">
        <f t="shared" si="3"/>
        <v>三重県　川越町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99.65</v>
      </c>
      <c r="Q6" s="20">
        <f t="shared" si="3"/>
        <v>90.28</v>
      </c>
      <c r="R6" s="20">
        <f t="shared" si="3"/>
        <v>1430</v>
      </c>
      <c r="S6" s="20">
        <f t="shared" si="3"/>
        <v>15535</v>
      </c>
      <c r="T6" s="20">
        <f t="shared" si="3"/>
        <v>8.7200000000000006</v>
      </c>
      <c r="U6" s="20">
        <f t="shared" si="3"/>
        <v>1781.54</v>
      </c>
      <c r="V6" s="20">
        <f t="shared" si="3"/>
        <v>15542</v>
      </c>
      <c r="W6" s="20">
        <f t="shared" si="3"/>
        <v>5.15</v>
      </c>
      <c r="X6" s="20">
        <f t="shared" si="3"/>
        <v>3017.86</v>
      </c>
      <c r="Y6" s="21">
        <f>IF(Y7="",NA(),Y7)</f>
        <v>92.79</v>
      </c>
      <c r="Z6" s="21">
        <f t="shared" ref="Z6:AH6" si="4">IF(Z7="",NA(),Z7)</f>
        <v>91.46</v>
      </c>
      <c r="AA6" s="21">
        <f t="shared" si="4"/>
        <v>94.98</v>
      </c>
      <c r="AB6" s="21">
        <f t="shared" si="4"/>
        <v>93.96</v>
      </c>
      <c r="AC6" s="21">
        <f t="shared" si="4"/>
        <v>88.43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779.73</v>
      </c>
      <c r="BG6" s="21">
        <f t="shared" ref="BG6:BO6" si="7">IF(BG7="",NA(),BG7)</f>
        <v>490.3</v>
      </c>
      <c r="BH6" s="21">
        <f t="shared" si="7"/>
        <v>489.72</v>
      </c>
      <c r="BI6" s="21">
        <f t="shared" si="7"/>
        <v>130.4</v>
      </c>
      <c r="BJ6" s="21">
        <f t="shared" si="7"/>
        <v>123.41</v>
      </c>
      <c r="BK6" s="21">
        <f t="shared" si="7"/>
        <v>768.62</v>
      </c>
      <c r="BL6" s="21">
        <f t="shared" si="7"/>
        <v>789.44</v>
      </c>
      <c r="BM6" s="21">
        <f t="shared" si="7"/>
        <v>789.08</v>
      </c>
      <c r="BN6" s="21">
        <f t="shared" si="7"/>
        <v>747.84</v>
      </c>
      <c r="BO6" s="21">
        <f t="shared" si="7"/>
        <v>804.98</v>
      </c>
      <c r="BP6" s="20" t="str">
        <f>IF(BP7="","",IF(BP7="-","【-】","【"&amp;SUBSTITUTE(TEXT(BP7,"#,##0.00"),"-","△")&amp;"】"))</f>
        <v>【652.82】</v>
      </c>
      <c r="BQ6" s="21">
        <f>IF(BQ7="",NA(),BQ7)</f>
        <v>53.99</v>
      </c>
      <c r="BR6" s="21">
        <f t="shared" ref="BR6:BZ6" si="8">IF(BR7="",NA(),BR7)</f>
        <v>52.34</v>
      </c>
      <c r="BS6" s="21">
        <f t="shared" si="8"/>
        <v>56.66</v>
      </c>
      <c r="BT6" s="21">
        <f t="shared" si="8"/>
        <v>56.45</v>
      </c>
      <c r="BU6" s="21">
        <f t="shared" si="8"/>
        <v>42.67</v>
      </c>
      <c r="BV6" s="21">
        <f t="shared" si="8"/>
        <v>88.06</v>
      </c>
      <c r="BW6" s="21">
        <f t="shared" si="8"/>
        <v>87.29</v>
      </c>
      <c r="BX6" s="21">
        <f t="shared" si="8"/>
        <v>88.25</v>
      </c>
      <c r="BY6" s="21">
        <f t="shared" si="8"/>
        <v>90.17</v>
      </c>
      <c r="BZ6" s="21">
        <f t="shared" si="8"/>
        <v>88.71</v>
      </c>
      <c r="CA6" s="20" t="str">
        <f>IF(CA7="","",IF(CA7="-","【-】","【"&amp;SUBSTITUTE(TEXT(CA7,"#,##0.00"),"-","△")&amp;"】"))</f>
        <v>【97.61】</v>
      </c>
      <c r="CB6" s="21">
        <f>IF(CB7="",NA(),CB7)</f>
        <v>155.83000000000001</v>
      </c>
      <c r="CC6" s="21">
        <f t="shared" ref="CC6:CK6" si="9">IF(CC7="",NA(),CC7)</f>
        <v>162.25</v>
      </c>
      <c r="CD6" s="21">
        <f t="shared" si="9"/>
        <v>150</v>
      </c>
      <c r="CE6" s="21">
        <f t="shared" si="9"/>
        <v>150</v>
      </c>
      <c r="CF6" s="21">
        <f t="shared" si="9"/>
        <v>150</v>
      </c>
      <c r="CG6" s="21">
        <f t="shared" si="9"/>
        <v>179.32</v>
      </c>
      <c r="CH6" s="21">
        <f t="shared" si="9"/>
        <v>176.67</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58</v>
      </c>
      <c r="CS6" s="21">
        <f t="shared" si="10"/>
        <v>57.42</v>
      </c>
      <c r="CT6" s="21">
        <f t="shared" si="10"/>
        <v>56.72</v>
      </c>
      <c r="CU6" s="21">
        <f t="shared" si="10"/>
        <v>56.43</v>
      </c>
      <c r="CV6" s="21">
        <f t="shared" si="10"/>
        <v>55.82</v>
      </c>
      <c r="CW6" s="20" t="str">
        <f>IF(CW7="","",IF(CW7="-","【-】","【"&amp;SUBSTITUTE(TEXT(CW7,"#,##0.00"),"-","△")&amp;"】"))</f>
        <v>【59.10】</v>
      </c>
      <c r="CX6" s="21">
        <f>IF(CX7="",NA(),CX7)</f>
        <v>94.81</v>
      </c>
      <c r="CY6" s="21">
        <f t="shared" ref="CY6:DG6" si="11">IF(CY7="",NA(),CY7)</f>
        <v>95.24</v>
      </c>
      <c r="CZ6" s="21">
        <f t="shared" si="11"/>
        <v>95.76</v>
      </c>
      <c r="DA6" s="21">
        <f t="shared" si="11"/>
        <v>96.33</v>
      </c>
      <c r="DB6" s="21">
        <f t="shared" si="11"/>
        <v>96.65</v>
      </c>
      <c r="DC6" s="21">
        <f t="shared" si="11"/>
        <v>89.79</v>
      </c>
      <c r="DD6" s="21">
        <f t="shared" si="11"/>
        <v>90.42</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1">
        <f t="shared" si="14"/>
        <v>0.83</v>
      </c>
      <c r="EI6" s="20">
        <f t="shared" si="14"/>
        <v>0</v>
      </c>
      <c r="EJ6" s="21">
        <f t="shared" si="14"/>
        <v>0.21</v>
      </c>
      <c r="EK6" s="21">
        <f t="shared" si="14"/>
        <v>0.17</v>
      </c>
      <c r="EL6" s="21">
        <f t="shared" si="14"/>
        <v>0.15</v>
      </c>
      <c r="EM6" s="21">
        <f t="shared" si="14"/>
        <v>0.15</v>
      </c>
      <c r="EN6" s="21">
        <f t="shared" si="14"/>
        <v>0.12</v>
      </c>
      <c r="EO6" s="20" t="str">
        <f>IF(EO7="","",IF(EO7="-","【-】","【"&amp;SUBSTITUTE(TEXT(EO7,"#,##0.00"),"-","△")&amp;"】"))</f>
        <v>【0.23】</v>
      </c>
    </row>
    <row r="7" spans="1:145" s="22" customFormat="1" x14ac:dyDescent="0.15">
      <c r="A7" s="14"/>
      <c r="B7" s="23">
        <v>2022</v>
      </c>
      <c r="C7" s="23">
        <v>243442</v>
      </c>
      <c r="D7" s="23">
        <v>47</v>
      </c>
      <c r="E7" s="23">
        <v>17</v>
      </c>
      <c r="F7" s="23">
        <v>1</v>
      </c>
      <c r="G7" s="23">
        <v>0</v>
      </c>
      <c r="H7" s="23" t="s">
        <v>98</v>
      </c>
      <c r="I7" s="23" t="s">
        <v>99</v>
      </c>
      <c r="J7" s="23" t="s">
        <v>100</v>
      </c>
      <c r="K7" s="23" t="s">
        <v>101</v>
      </c>
      <c r="L7" s="23" t="s">
        <v>102</v>
      </c>
      <c r="M7" s="23" t="s">
        <v>103</v>
      </c>
      <c r="N7" s="24" t="s">
        <v>104</v>
      </c>
      <c r="O7" s="24" t="s">
        <v>105</v>
      </c>
      <c r="P7" s="24">
        <v>99.65</v>
      </c>
      <c r="Q7" s="24">
        <v>90.28</v>
      </c>
      <c r="R7" s="24">
        <v>1430</v>
      </c>
      <c r="S7" s="24">
        <v>15535</v>
      </c>
      <c r="T7" s="24">
        <v>8.7200000000000006</v>
      </c>
      <c r="U7" s="24">
        <v>1781.54</v>
      </c>
      <c r="V7" s="24">
        <v>15542</v>
      </c>
      <c r="W7" s="24">
        <v>5.15</v>
      </c>
      <c r="X7" s="24">
        <v>3017.86</v>
      </c>
      <c r="Y7" s="24">
        <v>92.79</v>
      </c>
      <c r="Z7" s="24">
        <v>91.46</v>
      </c>
      <c r="AA7" s="24">
        <v>94.98</v>
      </c>
      <c r="AB7" s="24">
        <v>93.96</v>
      </c>
      <c r="AC7" s="24">
        <v>88.43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779.73</v>
      </c>
      <c r="BG7" s="24">
        <v>490.3</v>
      </c>
      <c r="BH7" s="24">
        <v>489.72</v>
      </c>
      <c r="BI7" s="24">
        <v>130.4</v>
      </c>
      <c r="BJ7" s="24">
        <v>123.41</v>
      </c>
      <c r="BK7" s="24">
        <v>768.62</v>
      </c>
      <c r="BL7" s="24">
        <v>789.44</v>
      </c>
      <c r="BM7" s="24">
        <v>789.08</v>
      </c>
      <c r="BN7" s="24">
        <v>747.84</v>
      </c>
      <c r="BO7" s="24">
        <v>804.98</v>
      </c>
      <c r="BP7" s="24">
        <v>652.82000000000005</v>
      </c>
      <c r="BQ7" s="24">
        <v>53.99</v>
      </c>
      <c r="BR7" s="24">
        <v>52.34</v>
      </c>
      <c r="BS7" s="24">
        <v>56.66</v>
      </c>
      <c r="BT7" s="24">
        <v>56.45</v>
      </c>
      <c r="BU7" s="24">
        <v>42.67</v>
      </c>
      <c r="BV7" s="24">
        <v>88.06</v>
      </c>
      <c r="BW7" s="24">
        <v>87.29</v>
      </c>
      <c r="BX7" s="24">
        <v>88.25</v>
      </c>
      <c r="BY7" s="24">
        <v>90.17</v>
      </c>
      <c r="BZ7" s="24">
        <v>88.71</v>
      </c>
      <c r="CA7" s="24">
        <v>97.61</v>
      </c>
      <c r="CB7" s="24">
        <v>155.83000000000001</v>
      </c>
      <c r="CC7" s="24">
        <v>162.25</v>
      </c>
      <c r="CD7" s="24">
        <v>150</v>
      </c>
      <c r="CE7" s="24">
        <v>150</v>
      </c>
      <c r="CF7" s="24">
        <v>150</v>
      </c>
      <c r="CG7" s="24">
        <v>179.32</v>
      </c>
      <c r="CH7" s="24">
        <v>176.67</v>
      </c>
      <c r="CI7" s="24">
        <v>176.37</v>
      </c>
      <c r="CJ7" s="24">
        <v>173.17</v>
      </c>
      <c r="CK7" s="24">
        <v>174.8</v>
      </c>
      <c r="CL7" s="24">
        <v>138.29</v>
      </c>
      <c r="CM7" s="24" t="s">
        <v>104</v>
      </c>
      <c r="CN7" s="24" t="s">
        <v>104</v>
      </c>
      <c r="CO7" s="24" t="s">
        <v>104</v>
      </c>
      <c r="CP7" s="24" t="s">
        <v>104</v>
      </c>
      <c r="CQ7" s="24" t="s">
        <v>104</v>
      </c>
      <c r="CR7" s="24">
        <v>58</v>
      </c>
      <c r="CS7" s="24">
        <v>57.42</v>
      </c>
      <c r="CT7" s="24">
        <v>56.72</v>
      </c>
      <c r="CU7" s="24">
        <v>56.43</v>
      </c>
      <c r="CV7" s="24">
        <v>55.82</v>
      </c>
      <c r="CW7" s="24">
        <v>59.1</v>
      </c>
      <c r="CX7" s="24">
        <v>94.81</v>
      </c>
      <c r="CY7" s="24">
        <v>95.24</v>
      </c>
      <c r="CZ7" s="24">
        <v>95.76</v>
      </c>
      <c r="DA7" s="24">
        <v>96.33</v>
      </c>
      <c r="DB7" s="24">
        <v>96.65</v>
      </c>
      <c r="DC7" s="24">
        <v>89.79</v>
      </c>
      <c r="DD7" s="24">
        <v>90.42</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0.83</v>
      </c>
      <c r="EI7" s="24">
        <v>0</v>
      </c>
      <c r="EJ7" s="24">
        <v>0.21</v>
      </c>
      <c r="EK7" s="24">
        <v>0.17</v>
      </c>
      <c r="EL7" s="24">
        <v>0.15</v>
      </c>
      <c r="EM7" s="24">
        <v>0.15</v>
      </c>
      <c r="EN7" s="24">
        <v>0.12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