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下水道課\04_課全体に関するもの\21 調査・報告\01 庶務計画係\R5年度\060116　経営比較分析表(R4決算)\"/>
    </mc:Choice>
  </mc:AlternateContent>
  <workbookProtection workbookAlgorithmName="SHA-512" workbookHashValue="ZMDuc5FKaSurgj9qjaFkkQy4s86HwOV4xNj8MivRtqrLdAh/HBbmkxjuQhgcOwlRLmHDt49aFiesJxgkAfjvAg==" workbookSaltValue="ECUet+xn1qx6zkwgFomPl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<sst xmlns="http://schemas.openxmlformats.org/spreadsheetml/2006/main" count="231" uniqueCount="116">
  <si>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</si>
  <si>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</si>
  <si>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</si>
  <si>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</si>
  <si>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</si>
  <si>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</si>
  <si>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</si>
  <si>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</si>
  <si>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</si>
  <si>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</si>
  <si>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</si>
  <si>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</si>
  <si>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</si>
  <si>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</si>
  <si>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</si>
  <si>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</si>
  <si>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</si>
  <si>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</si>
  <si>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</si>
  <si>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</si>
  <si>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</si>
  <si>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</si>
  <si>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</si>
  <si>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</si>
  <si>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</si>
  <si>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</si>
  <si>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</si>
  <si>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</si>
  <si>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</si>
  <si>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</si>
  <si>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</si>
  <si>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</si>
  <si>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</si>
  <si>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</si>
  <si>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</si>
  <si>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</si>
  <si>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</si>
  <si>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</si>
  <si>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</si>
  <si>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</si>
  <si>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</si>
  <si>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</si>
  <si>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</si>
  <si>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</si>
  <si>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</si>
  <si>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</si>
  <si>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</si>
  <si>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</si>
  <si>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</si>
  <si>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</si>
  <si>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</si>
  <si>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</si>
  <si>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</si>
  <si>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</si>
  <si>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</si>
  <si>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</si>
  <si>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</si>
  <si>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</si>
  <si>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</si>
  <si>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</si>
  <si>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</si>
  <si>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</si>
  <si>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</si>
  <si>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</si>
  <si>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</si>
  <si>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</si>
  <si>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</si>
  <si>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</si>
  <si>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</si>
  <si>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</si>
  <si>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</si>
  <si>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</si>
  <si>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</si>
  <si>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</si>
  <si>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</si>
  <si>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</si>
  <si>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</si>
  <si>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</si>
  <si>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</si>
  <si>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</si>
  <si>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</si>
  <si>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</si>
  <si>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</si>
  <si>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</si>
  <si>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</si>
  <si>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</si>
  <si>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</si>
  <si>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</si>
  <si>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</si>
  <si>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</si>
  <si>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</si>
  <si>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</si>
  <si>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</si>
  <si>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</si>
  <si>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</si>
  <si>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</si>
  <si>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</si>
  <si>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</si>
  <si>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</si>
  <si>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</si>
  <si>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</si>
  <si>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</si>
  <si>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</si>
  <si>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</si>
  <si>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</si>
  <si>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</si>
  <si>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</si>
  <si>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</si>
  <si>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</si>
  <si>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</si>
  <si>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</si>
  <si>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</si>
  <si>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</si>
  <si>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農業集落排水施設は町内4地区に処理場を有している。管渠老朽化率及び管渠改善率からも耐用年数を経過した管渠や更新などの改善が必要と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町内の農業集落排水区域を全て公共下水道全体計画に位置付け、1ヵ所（小島地区）については、事業計画区域に含めており、将来的には公共下水道統合を位置付けている。管渠のうちマンホールは硫化水素による腐食や車両荷重による損耗もあり、計画的な点検を行う必要がある。</t>
    <phoneticPr fontId="4"/>
  </si>
  <si>
    <t>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phoneticPr fontId="4"/>
  </si>
  <si>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見た場合、類似団体に比べ繰入に依存した厳しい経営環境下にあることがわかる。水洗化率が高い値で推移し、概成もしていることから今後の増収は見込みが小さい。一方、処理場設備の経年劣化がすすみ、修繕料が増嵩すれば、使用料の改定が必要となる。
企業債残高対事業規模比率は類似団体より健全度合が高く示されているが、これは単年度の一般会計繰入に占める分流式下水道等に要する経費の割合が大きく、この割合で一般会計の将来負担額が算定されていることと、概成により企業債残高が減少していることから、指標が良く見えてしまっているところがあるため留意しなければならない。</t>
    <rPh sb="237" eb="238">
      <t>ミ</t>
    </rPh>
    <rPh sb="344" eb="346">
      <t>カイテイ</t>
    </rPh>
    <rPh sb="347" eb="3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</si>
</sst>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24-49CF-9974-33E9DC3055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E24-49CF-9974-33E9DC3055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63.86</c:v>
                </c:pt>
                <c:pt idx="1">
                  <c:v>58.96</c:v>
                </c:pt>
                <c:pt idx="2">
                  <c:v>59.41</c:v>
                </c:pt>
                <c:pt idx="3">
                  <c:v>58.13</c:v>
                </c:pt>
                <c:pt idx="4">
                  <c:v>59.64</c:v>
                </c:pt>
              </c:numCache>
            </c:numRef>
          </c:val>
          <c:extLst>
            <c:ext xmlns:c16="http://schemas.microsoft.com/office/drawing/2014/chart" uri="{C3380CC4-5D6E-409C-BE32-E72D297353CC}">
              <c16:uniqueId val="{00000000-53C1-442D-BEBD-0985A405B4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53C1-442D-BEBD-0985A405B4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91.12</c:v>
                </c:pt>
                <c:pt idx="1">
                  <c:v>91.96</c:v>
                </c:pt>
                <c:pt idx="2">
                  <c:v>92.4</c:v>
                </c:pt>
                <c:pt idx="3">
                  <c:v>93.27</c:v>
                </c:pt>
                <c:pt idx="4">
                  <c:v>94.02</c:v>
                </c:pt>
              </c:numCache>
            </c:numRef>
          </c:val>
          <c:extLst>
            <c:ext xmlns:c16="http://schemas.microsoft.com/office/drawing/2014/chart" uri="{C3380CC4-5D6E-409C-BE32-E72D297353CC}">
              <c16:uniqueId val="{00000000-04C3-4387-BA87-F083BE4AFC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4C3-4387-BA87-F083BE4AFC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110.44</c:v>
                </c:pt>
                <c:pt idx="1">
                  <c:v>107.61</c:v>
                </c:pt>
                <c:pt idx="2">
                  <c:v>104.16</c:v>
                </c:pt>
                <c:pt idx="3">
                  <c:v>113.91</c:v>
                </c:pt>
                <c:pt idx="4">
                  <c:v>109.57</c:v>
                </c:pt>
              </c:numCache>
            </c:numRef>
          </c:val>
          <c:extLst>
            <c:ext xmlns:c16="http://schemas.microsoft.com/office/drawing/2014/chart" uri="{C3380CC4-5D6E-409C-BE32-E72D297353CC}">
              <c16:uniqueId val="{00000000-CFBC-4439-AA10-80DAB559C1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CFBC-4439-AA10-80DAB559C1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10.95</c:v>
                </c:pt>
                <c:pt idx="1">
                  <c:v>14.27</c:v>
                </c:pt>
                <c:pt idx="2">
                  <c:v>17.32</c:v>
                </c:pt>
                <c:pt idx="3">
                  <c:v>20.260000000000002</c:v>
                </c:pt>
                <c:pt idx="4">
                  <c:v>23.09</c:v>
                </c:pt>
              </c:numCache>
            </c:numRef>
          </c:val>
          <c:extLst>
            <c:ext xmlns:c16="http://schemas.microsoft.com/office/drawing/2014/chart" uri="{C3380CC4-5D6E-409C-BE32-E72D297353CC}">
              <c16:uniqueId val="{00000000-A5F4-42E5-A2E9-A12E928DEB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A5F4-42E5-A2E9-A12E928DEB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FE-4353-9520-A936F98B20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FE-4353-9520-A936F98B20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F9-498B-A2F8-4D9CE00894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2DF9-498B-A2F8-4D9CE00894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80.77</c:v>
                </c:pt>
                <c:pt idx="1">
                  <c:v>110.01</c:v>
                </c:pt>
                <c:pt idx="2">
                  <c:v>116.98</c:v>
                </c:pt>
                <c:pt idx="3">
                  <c:v>133.02000000000001</c:v>
                </c:pt>
                <c:pt idx="4">
                  <c:v>123.97</c:v>
                </c:pt>
              </c:numCache>
            </c:numRef>
          </c:val>
          <c:extLst>
            <c:ext xmlns:c16="http://schemas.microsoft.com/office/drawing/2014/chart" uri="{C3380CC4-5D6E-409C-BE32-E72D297353CC}">
              <c16:uniqueId val="{00000000-0C74-4F45-A6CF-1A029E1B5D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0C74-4F45-A6CF-1A029E1B5D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104.57</c:v>
                </c:pt>
                <c:pt idx="1">
                  <c:v>106.74</c:v>
                </c:pt>
                <c:pt idx="2">
                  <c:v>51.94</c:v>
                </c:pt>
                <c:pt idx="3">
                  <c:v>399.52</c:v>
                </c:pt>
                <c:pt idx="4">
                  <c:v>261.23</c:v>
                </c:pt>
              </c:numCache>
            </c:numRef>
          </c:val>
          <c:extLst>
            <c:ext xmlns:c16="http://schemas.microsoft.com/office/drawing/2014/chart" uri="{C3380CC4-5D6E-409C-BE32-E72D297353CC}">
              <c16:uniqueId val="{00000000-1F8E-4975-B7DF-3EED8DB1D6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1F8E-4975-B7DF-3EED8DB1D6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45.7</c:v>
                </c:pt>
                <c:pt idx="1">
                  <c:v>45.11</c:v>
                </c:pt>
                <c:pt idx="2">
                  <c:v>43.4</c:v>
                </c:pt>
                <c:pt idx="3">
                  <c:v>43.69</c:v>
                </c:pt>
                <c:pt idx="4">
                  <c:v>42.77</c:v>
                </c:pt>
              </c:numCache>
            </c:numRef>
          </c:val>
          <c:extLst>
            <c:ext xmlns:c16="http://schemas.microsoft.com/office/drawing/2014/chart" uri="{C3380CC4-5D6E-409C-BE32-E72D297353CC}">
              <c16:uniqueId val="{00000000-9AA8-4A7A-A3C1-6796CB6068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AA8-4A7A-A3C1-6796CB6068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325.16000000000003</c:v>
                </c:pt>
                <c:pt idx="1">
                  <c:v>329.63</c:v>
                </c:pt>
                <c:pt idx="2">
                  <c:v>342.19</c:v>
                </c:pt>
                <c:pt idx="3">
                  <c:v>341.35</c:v>
                </c:pt>
                <c:pt idx="4">
                  <c:v>349.26</c:v>
                </c:pt>
              </c:numCache>
            </c:numRef>
          </c:val>
          <c:extLst>
            <c:ext xmlns:c16="http://schemas.microsoft.com/office/drawing/2014/chart" uri="{C3380CC4-5D6E-409C-BE32-E72D297353CC}">
              <c16:uniqueId val="{00000000-69C5-44A4-81AF-CF886987CD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9C5-44A4-81AF-CF886987CD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9"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菰野町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41283</v>
      </c>
      <c r="AM8" s="42"/>
      <c r="AN8" s="42"/>
      <c r="AO8" s="42"/>
      <c r="AP8" s="42"/>
      <c r="AQ8" s="42"/>
      <c r="AR8" s="42"/>
      <c r="AS8" s="42"/>
      <c r="AT8" s="35">
        <f>データ!T6</f>
        <v>107.01</v>
      </c>
      <c r="AU8" s="35"/>
      <c r="AV8" s="35"/>
      <c r="AW8" s="35"/>
      <c r="AX8" s="35"/>
      <c r="AY8" s="35"/>
      <c r="AZ8" s="35"/>
      <c r="BA8" s="35"/>
      <c r="BB8" s="35">
        <f>データ!U6</f>
        <v>385.79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67.87</v>
      </c>
      <c r="J10" s="35"/>
      <c r="K10" s="35"/>
      <c r="L10" s="35"/>
      <c r="M10" s="35"/>
      <c r="N10" s="35"/>
      <c r="O10" s="35"/>
      <c r="P10" s="35">
        <f>データ!P6</f>
        <v>7.79</v>
      </c>
      <c r="Q10" s="35"/>
      <c r="R10" s="35"/>
      <c r="S10" s="35"/>
      <c r="T10" s="35"/>
      <c r="U10" s="35"/>
      <c r="V10" s="35"/>
      <c r="W10" s="35">
        <f>データ!Q6</f>
        <v>94.2</v>
      </c>
      <c r="X10" s="35"/>
      <c r="Y10" s="35"/>
      <c r="Z10" s="35"/>
      <c r="AA10" s="35"/>
      <c r="AB10" s="35"/>
      <c r="AC10" s="35"/>
      <c r="AD10" s="42">
        <f>データ!R6</f>
        <v>3146</v>
      </c>
      <c r="AE10" s="42"/>
      <c r="AF10" s="42"/>
      <c r="AG10" s="42"/>
      <c r="AH10" s="42"/>
      <c r="AI10" s="42"/>
      <c r="AJ10" s="42"/>
      <c r="AK10" s="2"/>
      <c r="AL10" s="42">
        <f>データ!V6</f>
        <v>3210</v>
      </c>
      <c r="AM10" s="42"/>
      <c r="AN10" s="42"/>
      <c r="AO10" s="42"/>
      <c r="AP10" s="42"/>
      <c r="AQ10" s="42"/>
      <c r="AR10" s="42"/>
      <c r="AS10" s="42"/>
      <c r="AT10" s="35">
        <f>データ!W6</f>
        <v>1.22</v>
      </c>
      <c r="AU10" s="35"/>
      <c r="AV10" s="35"/>
      <c r="AW10" s="35"/>
      <c r="AX10" s="35"/>
      <c r="AY10" s="35"/>
      <c r="AZ10" s="35"/>
      <c r="BA10" s="35"/>
      <c r="BB10" s="35">
        <f>データ!X6</f>
        <v>2631.15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sN5Li+mlSliQSk+FXalJ54+0cMF8cwwIZIoPqC3j8tTwKgjCPjg18cgJjmzS1SfumrUSVtdy8fh+x+Cjw41aYA==" saltValue="FQasqEOkywY0jzcH8giD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243418</v>
      </c>
      <c r="D6" s="19">
        <f t="shared" si="3"/>
        <v>46</v>
      </c>
      <c r="E6" s="19">
        <f t="shared" si="3"/>
        <v>17</v>
      </c>
      <c r="F6" s="19">
        <f t="shared" si="3"/>
        <v>5</v>
      </c>
      <c r="G6" s="19">
        <f t="shared" si="3"/>
        <v>0</v>
      </c>
      <c r="H6" s="19" t="str">
        <f t="shared" si="3"/>
        <v>三重県　菰野町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67.87</v>
      </c>
      <c r="P6" s="20">
        <f t="shared" si="3"/>
        <v>7.79</v>
      </c>
      <c r="Q6" s="20">
        <f t="shared" si="3"/>
        <v>94.2</v>
      </c>
      <c r="R6" s="20">
        <f t="shared" si="3"/>
        <v>3146</v>
      </c>
      <c r="S6" s="20">
        <f t="shared" si="3"/>
        <v>41283</v>
      </c>
      <c r="T6" s="20">
        <f t="shared" si="3"/>
        <v>107.01</v>
      </c>
      <c r="U6" s="20">
        <f t="shared" si="3"/>
        <v>385.79</v>
      </c>
      <c r="V6" s="20">
        <f t="shared" si="3"/>
        <v>3210</v>
      </c>
      <c r="W6" s="20">
        <f t="shared" si="3"/>
        <v>1.22</v>
      </c>
      <c r="X6" s="20">
        <f t="shared" si="3"/>
        <v>2631.15</v>
      </c>
      <c r="Y6" s="21">
        <f>IF(Y7="",NA(),Y7)</f>
        <v>110.44</v>
      </c>
      <c r="Z6" s="21">
        <f t="shared" ref="Z6:AH6" si="4">IF(Z7="",NA(),Z7)</f>
        <v>107.61</v>
      </c>
      <c r="AA6" s="21">
        <f t="shared" si="4"/>
        <v>104.16</v>
      </c>
      <c r="AB6" s="21">
        <f t="shared" si="4"/>
        <v>113.91</v>
      </c>
      <c r="AC6" s="21">
        <f t="shared" si="4"/>
        <v>109.57</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80.77</v>
      </c>
      <c r="AV6" s="21">
        <f t="shared" ref="AV6:BD6" si="6">IF(AV7="",NA(),AV7)</f>
        <v>110.01</v>
      </c>
      <c r="AW6" s="21">
        <f t="shared" si="6"/>
        <v>116.98</v>
      </c>
      <c r="AX6" s="21">
        <f t="shared" si="6"/>
        <v>133.02000000000001</v>
      </c>
      <c r="AY6" s="21">
        <f t="shared" si="6"/>
        <v>123.97</v>
      </c>
      <c r="AZ6" s="21">
        <f t="shared" si="6"/>
        <v>29.54</v>
      </c>
      <c r="BA6" s="21">
        <f t="shared" si="6"/>
        <v>26.99</v>
      </c>
      <c r="BB6" s="21">
        <f t="shared" si="6"/>
        <v>29.13</v>
      </c>
      <c r="BC6" s="21">
        <f t="shared" si="6"/>
        <v>35.69</v>
      </c>
      <c r="BD6" s="21">
        <f t="shared" si="6"/>
        <v>38.4</v>
      </c>
      <c r="BE6" s="20" t="str">
        <f>IF(BE7="","",IF(BE7="-","【-】","【"&amp;SUBSTITUTE(TEXT(BE7,"#,##0.00"),"-","△")&amp;"】"))</f>
        <v>【36.94】</v>
      </c>
      <c r="BF6" s="21">
        <f>IF(BF7="",NA(),BF7)</f>
        <v>104.57</v>
      </c>
      <c r="BG6" s="21">
        <f t="shared" ref="BG6:BO6" si="7">IF(BG7="",NA(),BG7)</f>
        <v>106.74</v>
      </c>
      <c r="BH6" s="21">
        <f t="shared" si="7"/>
        <v>51.94</v>
      </c>
      <c r="BI6" s="21">
        <f t="shared" si="7"/>
        <v>399.52</v>
      </c>
      <c r="BJ6" s="21">
        <f t="shared" si="7"/>
        <v>261.23</v>
      </c>
      <c r="BK6" s="21">
        <f t="shared" si="7"/>
        <v>789.46</v>
      </c>
      <c r="BL6" s="21">
        <f t="shared" si="7"/>
        <v>826.83</v>
      </c>
      <c r="BM6" s="21">
        <f t="shared" si="7"/>
        <v>867.83</v>
      </c>
      <c r="BN6" s="21">
        <f t="shared" si="7"/>
        <v>791.76</v>
      </c>
      <c r="BO6" s="21">
        <f t="shared" si="7"/>
        <v>900.82</v>
      </c>
      <c r="BP6" s="20" t="str">
        <f>IF(BP7="","",IF(BP7="-","【-】","【"&amp;SUBSTITUTE(TEXT(BP7,"#,##0.00"),"-","△")&amp;"】"))</f>
        <v>【809.19】</v>
      </c>
      <c r="BQ6" s="21">
        <f>IF(BQ7="",NA(),BQ7)</f>
        <v>45.7</v>
      </c>
      <c r="BR6" s="21">
        <f t="shared" ref="BR6:BZ6" si="8">IF(BR7="",NA(),BR7)</f>
        <v>45.11</v>
      </c>
      <c r="BS6" s="21">
        <f t="shared" si="8"/>
        <v>43.4</v>
      </c>
      <c r="BT6" s="21">
        <f t="shared" si="8"/>
        <v>43.69</v>
      </c>
      <c r="BU6" s="21">
        <f t="shared" si="8"/>
        <v>42.77</v>
      </c>
      <c r="BV6" s="21">
        <f t="shared" si="8"/>
        <v>57.77</v>
      </c>
      <c r="BW6" s="21">
        <f t="shared" si="8"/>
        <v>57.31</v>
      </c>
      <c r="BX6" s="21">
        <f t="shared" si="8"/>
        <v>57.08</v>
      </c>
      <c r="BY6" s="21">
        <f t="shared" si="8"/>
        <v>56.26</v>
      </c>
      <c r="BZ6" s="21">
        <f t="shared" si="8"/>
        <v>52.94</v>
      </c>
      <c r="CA6" s="20" t="str">
        <f>IF(CA7="","",IF(CA7="-","【-】","【"&amp;SUBSTITUTE(TEXT(CA7,"#,##0.00"),"-","△")&amp;"】"))</f>
        <v>【57.02】</v>
      </c>
      <c r="CB6" s="21">
        <f>IF(CB7="",NA(),CB7)</f>
        <v>325.16000000000003</v>
      </c>
      <c r="CC6" s="21">
        <f t="shared" ref="CC6:CK6" si="9">IF(CC7="",NA(),CC7)</f>
        <v>329.63</v>
      </c>
      <c r="CD6" s="21">
        <f t="shared" si="9"/>
        <v>342.19</v>
      </c>
      <c r="CE6" s="21">
        <f t="shared" si="9"/>
        <v>341.35</v>
      </c>
      <c r="CF6" s="21">
        <f t="shared" si="9"/>
        <v>349.26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63.86</v>
      </c>
      <c r="CN6" s="21">
        <f t="shared" ref="CN6:CV6" si="10">IF(CN7="",NA(),CN7)</f>
        <v>58.96</v>
      </c>
      <c r="CO6" s="21">
        <f t="shared" si="10"/>
        <v>59.41</v>
      </c>
      <c r="CP6" s="21">
        <f t="shared" si="10"/>
        <v>58.13</v>
      </c>
      <c r="CQ6" s="21">
        <f t="shared" si="10"/>
        <v>59.64</v>
      </c>
      <c r="CR6" s="21">
        <f t="shared" si="10"/>
        <v>50.68</v>
      </c>
      <c r="CS6" s="21">
        <f t="shared" si="10"/>
        <v>50.14</v>
      </c>
      <c r="CT6" s="21">
        <f t="shared" si="10"/>
        <v>54.83</v>
      </c>
      <c r="CU6" s="21">
        <f t="shared" si="10"/>
        <v>66.53</v>
      </c>
      <c r="CV6" s="21">
        <f t="shared" si="10"/>
        <v>52.35</v>
      </c>
      <c r="CW6" s="20" t="str">
        <f>IF(CW7="","",IF(CW7="-","【-】","【"&amp;SUBSTITUTE(TEXT(CW7,"#,##0.00"),"-","△")&amp;"】"))</f>
        <v>【52.55】</v>
      </c>
      <c r="CX6" s="21">
        <f>IF(CX7="",NA(),CX7)</f>
        <v>91.12</v>
      </c>
      <c r="CY6" s="21">
        <f t="shared" ref="CY6:DG6" si="11">IF(CY7="",NA(),CY7)</f>
        <v>91.96</v>
      </c>
      <c r="CZ6" s="21">
        <f t="shared" si="11"/>
        <v>92.4</v>
      </c>
      <c r="DA6" s="21">
        <f t="shared" si="11"/>
        <v>93.27</v>
      </c>
      <c r="DB6" s="21">
        <f t="shared" si="11"/>
        <v>94.02</v>
      </c>
      <c r="DC6" s="21">
        <f t="shared" si="11"/>
        <v>84.86</v>
      </c>
      <c r="DD6" s="21">
        <f t="shared" si="11"/>
        <v>84.98</v>
      </c>
      <c r="DE6" s="21">
        <f t="shared" si="11"/>
        <v>84.7</v>
      </c>
      <c r="DF6" s="21">
        <f t="shared" si="11"/>
        <v>84.67</v>
      </c>
      <c r="DG6" s="21">
        <f t="shared" si="11"/>
        <v>84.39</v>
      </c>
      <c r="DH6" s="20" t="str">
        <f>IF(DH7="","",IF(DH7="-","【-】","【"&amp;SUBSTITUTE(TEXT(DH7,"#,##0.00"),"-","△")&amp;"】"))</f>
        <v>【87.30】</v>
      </c>
      <c r="DI6" s="21">
        <f>IF(DI7="",NA(),DI7)</f>
        <v>10.95</v>
      </c>
      <c r="DJ6" s="21">
        <f t="shared" ref="DJ6:DR6" si="12">IF(DJ7="",NA(),DJ7)</f>
        <v>14.27</v>
      </c>
      <c r="DK6" s="21">
        <f t="shared" si="12"/>
        <v>17.32</v>
      </c>
      <c r="DL6" s="21">
        <f t="shared" si="12"/>
        <v>20.260000000000002</v>
      </c>
      <c r="DM6" s="21">
        <f t="shared" si="12"/>
        <v>23.09</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243418</v>
      </c>
      <c r="D7" s="23">
        <v>46</v>
      </c>
      <c r="E7" s="23">
        <v>17</v>
      </c>
      <c r="F7" s="23">
        <v>5</v>
      </c>
      <c r="G7" s="23">
        <v>0</v>
      </c>
      <c r="H7" s="23" t="s">
        <v>96</v>
      </c>
      <c r="I7" s="23" t="s">
        <v>97</v>
      </c>
      <c r="J7" s="23" t="s">
        <v>98</v>
      </c>
      <c r="K7" s="23" t="s">
        <v>99</v>
      </c>
      <c r="L7" s="23" t="s">
        <v>100</v>
      </c>
      <c r="M7" s="23" t="s">
        <v>101</v>
      </c>
      <c r="N7" s="24" t="s">
        <v>102</v>
      </c>
      <c r="O7" s="24">
        <v>67.87</v>
      </c>
      <c r="P7" s="24">
        <v>7.79</v>
      </c>
      <c r="Q7" s="24">
        <v>94.2</v>
      </c>
      <c r="R7" s="24">
        <v>3146</v>
      </c>
      <c r="S7" s="24">
        <v>41283</v>
      </c>
      <c r="T7" s="24">
        <v>107.01</v>
      </c>
      <c r="U7" s="24">
        <v>385.79</v>
      </c>
      <c r="V7" s="24">
        <v>3210</v>
      </c>
      <c r="W7" s="24">
        <v>1.22</v>
      </c>
      <c r="X7" s="24">
        <v>2631.15</v>
      </c>
      <c r="Y7" s="24">
        <v>110.44</v>
      </c>
      <c r="Z7" s="24">
        <v>107.61</v>
      </c>
      <c r="AA7" s="24">
        <v>104.16</v>
      </c>
      <c r="AB7" s="24">
        <v>113.91</v>
      </c>
      <c r="AC7" s="24">
        <v>109.57</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80.77</v>
      </c>
      <c r="AV7" s="24">
        <v>110.01</v>
      </c>
      <c r="AW7" s="24">
        <v>116.98</v>
      </c>
      <c r="AX7" s="24">
        <v>133.02000000000001</v>
      </c>
      <c r="AY7" s="24">
        <v>123.97</v>
      </c>
      <c r="AZ7" s="24">
        <v>29.54</v>
      </c>
      <c r="BA7" s="24">
        <v>26.99</v>
      </c>
      <c r="BB7" s="24">
        <v>29.13</v>
      </c>
      <c r="BC7" s="24">
        <v>35.69</v>
      </c>
      <c r="BD7" s="24">
        <v>38.4</v>
      </c>
      <c r="BE7" s="24">
        <v>36.94</v>
      </c>
      <c r="BF7" s="24">
        <v>104.57</v>
      </c>
      <c r="BG7" s="24">
        <v>106.74</v>
      </c>
      <c r="BH7" s="24">
        <v>51.94</v>
      </c>
      <c r="BI7" s="24">
        <v>399.52</v>
      </c>
      <c r="BJ7" s="24">
        <v>261.23</v>
      </c>
      <c r="BK7" s="24">
        <v>789.46</v>
      </c>
      <c r="BL7" s="24">
        <v>826.83</v>
      </c>
      <c r="BM7" s="24">
        <v>867.83</v>
      </c>
      <c r="BN7" s="24">
        <v>791.76</v>
      </c>
      <c r="BO7" s="24">
        <v>900.82</v>
      </c>
      <c r="BP7" s="24">
        <v>809.19</v>
      </c>
      <c r="BQ7" s="24">
        <v>45.7</v>
      </c>
      <c r="BR7" s="24">
        <v>45.11</v>
      </c>
      <c r="BS7" s="24">
        <v>43.4</v>
      </c>
      <c r="BT7" s="24">
        <v>43.69</v>
      </c>
      <c r="BU7" s="24">
        <v>42.77</v>
      </c>
      <c r="BV7" s="24">
        <v>57.77</v>
      </c>
      <c r="BW7" s="24">
        <v>57.31</v>
      </c>
      <c r="BX7" s="24">
        <v>57.08</v>
      </c>
      <c r="BY7" s="24">
        <v>56.26</v>
      </c>
      <c r="BZ7" s="24">
        <v>52.94</v>
      </c>
      <c r="CA7" s="24">
        <v>57.02</v>
      </c>
      <c r="CB7" s="24">
        <v>325.16000000000003</v>
      </c>
      <c r="CC7" s="24">
        <v>329.63</v>
      </c>
      <c r="CD7" s="24">
        <v>342.19</v>
      </c>
      <c r="CE7" s="24">
        <v>341.35</v>
      </c>
      <c r="CF7" s="24">
        <v>349.26</v>
      </c>
      <c r="CG7" s="24">
        <v>274.35000000000002</v>
      </c>
      <c r="CH7" s="24">
        <v>273.52</v>
      </c>
      <c r="CI7" s="24">
        <v>274.99</v>
      </c>
      <c r="CJ7" s="24">
        <v>282.08999999999997</v>
      </c>
      <c r="CK7" s="24">
        <v>303.27999999999997</v>
      </c>
      <c r="CL7" s="24">
        <v>273.68</v>
      </c>
      <c r="CM7" s="24">
        <v>63.86</v>
      </c>
      <c r="CN7" s="24">
        <v>58.96</v>
      </c>
      <c r="CO7" s="24">
        <v>59.41</v>
      </c>
      <c r="CP7" s="24">
        <v>58.13</v>
      </c>
      <c r="CQ7" s="24">
        <v>59.64</v>
      </c>
      <c r="CR7" s="24">
        <v>50.68</v>
      </c>
      <c r="CS7" s="24">
        <v>50.14</v>
      </c>
      <c r="CT7" s="24">
        <v>54.83</v>
      </c>
      <c r="CU7" s="24">
        <v>66.53</v>
      </c>
      <c r="CV7" s="24">
        <v>52.35</v>
      </c>
      <c r="CW7" s="24">
        <v>52.55</v>
      </c>
      <c r="CX7" s="24">
        <v>91.12</v>
      </c>
      <c r="CY7" s="24">
        <v>91.96</v>
      </c>
      <c r="CZ7" s="24">
        <v>92.4</v>
      </c>
      <c r="DA7" s="24">
        <v>93.27</v>
      </c>
      <c r="DB7" s="24">
        <v>94.02</v>
      </c>
      <c r="DC7" s="24">
        <v>84.86</v>
      </c>
      <c r="DD7" s="24">
        <v>84.98</v>
      </c>
      <c r="DE7" s="24">
        <v>84.7</v>
      </c>
      <c r="DF7" s="24">
        <v>84.67</v>
      </c>
      <c r="DG7" s="24">
        <v>84.39</v>
      </c>
      <c r="DH7" s="24">
        <v>87.3</v>
      </c>
      <c r="DI7" s="24">
        <v>10.95</v>
      </c>
      <c r="DJ7" s="24">
        <v>14.27</v>
      </c>
      <c r="DK7" s="24">
        <v>17.32</v>
      </c>
      <c r="DL7" s="24">
        <v>20.260000000000002</v>
      </c>
      <c r="DM7" s="24">
        <v>23.09</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