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下水道\14伊賀市●（質問中）\"/>
    </mc:Choice>
  </mc:AlternateContent>
  <workbookProtection workbookAlgorithmName="SHA-512" workbookHashValue="R0mZTupzCUi7rNmyAGD0GoeLTzbkAQDGGRZQNTr6Hex2aeRCkWHKH+LCLe//niJPYWWYeGmoB06HoKCQSk96jg==" workbookSaltValue="3Uh5QTc6wYGwPX+O5dQSpg==" workbookSpinCount="100000" lockStructure="1"/>
  <bookViews>
    <workbookView xWindow="0" yWindow="0" windowWidth="15345" windowHeight="40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<sst xmlns="http://schemas.openxmlformats.org/spreadsheetml/2006/main" count="231" uniqueCount="117">
  <si>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</si>
  <si>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</si>
  <si>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</si>
  <si>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</si>
  <si>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</si>
  <si>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</si>
  <si>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</si>
  <si>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</si>
  <si>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</si>
  <si>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</si>
  <si>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</si>
  <si>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</si>
  <si>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</si>
  <si>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</si>
  <si>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</si>
  <si>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</si>
  <si>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</si>
  <si>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</si>
  <si>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</si>
  <si>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</si>
  <si>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</si>
  <si>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</si>
  <si>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</si>
  <si>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</si>
  <si>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</si>
  <si>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</si>
  <si>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</si>
  <si>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</si>
  <si>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</si>
  <si>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</si>
  <si>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</si>
  <si>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</si>
  <si>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</si>
  <si>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</si>
  <si>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</si>
  <si>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</si>
  <si>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</si>
  <si>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</si>
  <si>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</si>
  <si>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</si>
  <si>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</si>
  <si>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</si>
  <si>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</si>
  <si>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</si>
  <si>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</si>
  <si>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</si>
  <si>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</si>
  <si>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</si>
  <si>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</si>
  <si>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</si>
  <si>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</si>
  <si>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</si>
  <si>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</si>
  <si>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</si>
  <si>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</si>
  <si>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</si>
  <si>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</si>
  <si>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</si>
  <si>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</si>
  <si>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</si>
  <si>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</si>
  <si>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</si>
  <si>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</si>
  <si>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</si>
  <si>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</si>
  <si>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</si>
  <si>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</si>
  <si>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</si>
  <si>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</si>
  <si>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</si>
  <si>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</si>
  <si>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</si>
  <si>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</si>
  <si>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</si>
  <si>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</si>
  <si>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</si>
  <si>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</si>
  <si>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</si>
  <si>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</si>
  <si>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</si>
  <si>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</si>
  <si>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</si>
  <si>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</si>
  <si>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</si>
  <si>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</si>
  <si>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</si>
  <si>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</si>
  <si>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</si>
  <si>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</si>
  <si>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</si>
  <si>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</si>
  <si>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</si>
  <si>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</si>
  <si>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</si>
  <si>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</si>
  <si>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</si>
  <si>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</si>
  <si>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</si>
  <si>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</si>
  <si>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</si>
  <si>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</si>
  <si>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</si>
  <si>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</si>
  <si>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</si>
  <si>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</si>
  <si>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</si>
  <si>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</si>
  <si>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</si>
  <si>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</si>
  <si>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</si>
  <si>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</si>
  <si>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</si>
  <si>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</si>
  <si>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</si>
  <si>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該事業は上野新都市（ゆめが丘地区）のみの事業であり、産業用地内の事業所等の汚水処理に係る使用料収入があること等から、経営指標上は類似団体と比べて比較的良好な状態であるが、産業汚水用を除く一般用に限ると経営は厳しい状況である。
　こうした状況に加え、今後、施設の老朽化に伴う改築更新に多額の経費が必要となること等により、経営はさらに困難になっていくと予想される。
　このため、安定的な事業運営に向けた経営基盤強化と財政マネジメント向上のため、伊賀市下水道事業経営戦略に基づく老朽化施設の計画的な改築更新や使用料の改定など、収入・支出の両面からの取り組みを引き続き進めていく。</t>
    <rPh sb="87" eb="89">
      <t>サンギョウ</t>
    </rPh>
    <rPh sb="89" eb="91">
      <t>オスイ</t>
    </rPh>
    <rPh sb="91" eb="92">
      <t>ヨウ</t>
    </rPh>
    <rPh sb="93" eb="94">
      <t>ノゾ</t>
    </rPh>
    <rPh sb="238" eb="241">
      <t>ロウキュウカ</t>
    </rPh>
    <rPh sb="241" eb="243">
      <t>シセツ</t>
    </rPh>
    <rPh sb="244" eb="247">
      <t>ケイカクテキ</t>
    </rPh>
    <rPh sb="248" eb="250">
      <t>カイチク</t>
    </rPh>
    <rPh sb="250" eb="252">
      <t>コウシン</t>
    </rPh>
    <rPh sb="253" eb="256">
      <t>シヨウリョウ</t>
    </rPh>
    <rPh sb="257" eb="259">
      <t>カイテイ</t>
    </rPh>
    <rPh sb="278" eb="279">
      <t>ヒ</t>
    </rPh>
    <rPh sb="280" eb="281">
      <t>ツヅ</t>
    </rPh>
    <phoneticPr fontId="4"/>
  </si>
  <si>
    <t>　現状では法定耐用年数（50年）を超えた老朽化管渠がないため、改修のみの実施となっているが、処理区の供用開始から26年が経過しており、資産の老朽化度合を示す有形固定資産減価償却率は類似団体平均値より高い値となっている。
　今後、本格的な施設の改修や更新の時期を迎えるため、ストックマネジメント計画に基づき、計画的に施設の改築更新を行っていく必要がある。</t>
    <rPh sb="14" eb="15">
      <t>ネン</t>
    </rPh>
    <rPh sb="46" eb="48">
      <t>ショリ</t>
    </rPh>
    <rPh sb="48" eb="49">
      <t>ク</t>
    </rPh>
    <rPh sb="50" eb="52">
      <t>キョウヨウ</t>
    </rPh>
    <rPh sb="52" eb="54">
      <t>カイシ</t>
    </rPh>
    <rPh sb="58" eb="59">
      <t>ネン</t>
    </rPh>
    <rPh sb="60" eb="62">
      <t>ケイカ</t>
    </rPh>
    <rPh sb="99" eb="100">
      <t>タカ</t>
    </rPh>
    <rPh sb="111" eb="113">
      <t>コンゴ</t>
    </rPh>
    <rPh sb="153" eb="156">
      <t>ケイカクテキ</t>
    </rPh>
    <phoneticPr fontId="4"/>
  </si>
  <si>
    <t>　令和５年２月に下水道使用料を改定し従量制となったことによって、使用料収入の一部が翌年度の収入となった。この結果、前年度と比較して経常収支比率が低下し、単年度収支としても赤字となった。
　流動比率は、大幅な改善傾向になっているが、これは、当該年度の事業費の減少に伴い未払金とともに流動負債が減少した結果である。
　今後、老朽化施設の改築更新費等、経費の増加が見込まれていることから、その財源確保が課題である。
　企業債残高対事業規模比率については、当初整備時の企業債償還が順次完了していることから類似団体平均値を大きく下回っているが、供用開始から26年が経過しており、今後、改築更新の本格化に伴う企業債発行の増加が見込まれる。
　経費回収率については、下水道使用料の改定に伴う使用料収入の減少によって、前年度より低下した。使用料収入は翌年度以降改善されることが見込まれるものの、経営構造的に改善されたと言える状況ではないため、経費削減に資する対策が必要である。
　施設利用率については、令和４年度において晴天時現在処理能力が見直されたことによって著しく低下した。隣接する処理区との統廃合を含めた施設運営の効率化を進めていく必要がある。
　水洗化率については、100％を維持しており適正である。</t>
    <rPh sb="1" eb="3">
      <t>レイワ</t>
    </rPh>
    <rPh sb="4" eb="5">
      <t>ネン</t>
    </rPh>
    <rPh sb="6" eb="7">
      <t>ガツ</t>
    </rPh>
    <rPh sb="8" eb="11">
      <t>ゲスイドウ</t>
    </rPh>
    <rPh sb="11" eb="14">
      <t>シヨウリョウ</t>
    </rPh>
    <rPh sb="15" eb="17">
      <t>カイテイ</t>
    </rPh>
    <rPh sb="18" eb="21">
      <t>ジュウリョウセイ</t>
    </rPh>
    <rPh sb="32" eb="35">
      <t>シヨウリョウ</t>
    </rPh>
    <rPh sb="35" eb="37">
      <t>シュウニュウ</t>
    </rPh>
    <rPh sb="38" eb="40">
      <t>イチブ</t>
    </rPh>
    <rPh sb="41" eb="44">
      <t>ヨクネンド</t>
    </rPh>
    <rPh sb="45" eb="47">
      <t>シュウニュウ</t>
    </rPh>
    <rPh sb="54" eb="56">
      <t>ケッカ</t>
    </rPh>
    <rPh sb="57" eb="60">
      <t>ゼンネンド</t>
    </rPh>
    <rPh sb="61" eb="63">
      <t>ヒカク</t>
    </rPh>
    <rPh sb="72" eb="74">
      <t>テイカ</t>
    </rPh>
    <rPh sb="85" eb="87">
      <t>アカジ</t>
    </rPh>
    <rPh sb="94" eb="96">
      <t>リュウドウ</t>
    </rPh>
    <rPh sb="96" eb="98">
      <t>ヒリツ</t>
    </rPh>
    <rPh sb="100" eb="102">
      <t>オオハバ</t>
    </rPh>
    <rPh sb="103" eb="105">
      <t>カイゼン</t>
    </rPh>
    <rPh sb="105" eb="107">
      <t>ケイコウ</t>
    </rPh>
    <rPh sb="119" eb="121">
      <t>トウガイ</t>
    </rPh>
    <rPh sb="121" eb="123">
      <t>ネンド</t>
    </rPh>
    <rPh sb="124" eb="127">
      <t>ジギョウヒ</t>
    </rPh>
    <rPh sb="128" eb="130">
      <t>ゲンショウ</t>
    </rPh>
    <rPh sb="131" eb="132">
      <t>トモナ</t>
    </rPh>
    <rPh sb="133" eb="136">
      <t>ミバライキン</t>
    </rPh>
    <rPh sb="140" eb="142">
      <t>リュウドウ</t>
    </rPh>
    <rPh sb="142" eb="144">
      <t>フサイ</t>
    </rPh>
    <rPh sb="145" eb="147">
      <t>ゲンショウ</t>
    </rPh>
    <rPh sb="149" eb="151">
      <t>ケッカ</t>
    </rPh>
    <rPh sb="267" eb="269">
      <t>キョウヨウ</t>
    </rPh>
    <rPh sb="269" eb="271">
      <t>カイシ</t>
    </rPh>
    <rPh sb="275" eb="276">
      <t>ネン</t>
    </rPh>
    <rPh sb="277" eb="279">
      <t>ケイカ</t>
    </rPh>
    <rPh sb="351" eb="354">
      <t>ゼンネンド</t>
    </rPh>
    <rPh sb="356" eb="358">
      <t>テイカ</t>
    </rPh>
    <rPh sb="361" eb="364">
      <t>シヨウリョウ</t>
    </rPh>
    <rPh sb="364" eb="366">
      <t>シュウニュウ</t>
    </rPh>
    <rPh sb="367" eb="370">
      <t>ヨクネンド</t>
    </rPh>
    <rPh sb="370" eb="372">
      <t>イコウ</t>
    </rPh>
    <rPh sb="372" eb="374">
      <t>カイゼン</t>
    </rPh>
    <rPh sb="380" eb="381">
      <t>ミ</t>
    </rPh>
    <rPh sb="381" eb="382">
      <t>コ</t>
    </rPh>
    <rPh sb="389" eb="391">
      <t>ケイエイ</t>
    </rPh>
    <rPh sb="391" eb="394">
      <t>コウゾウテキ</t>
    </rPh>
    <rPh sb="395" eb="397">
      <t>カイゼン</t>
    </rPh>
    <rPh sb="401" eb="402">
      <t>イ</t>
    </rPh>
    <rPh sb="404" eb="406">
      <t>ジョウキョウ</t>
    </rPh>
    <rPh sb="418" eb="419">
      <t>シ</t>
    </rPh>
    <rPh sb="443" eb="445">
      <t>レイワ</t>
    </rPh>
    <rPh sb="446" eb="448">
      <t>ネンド</t>
    </rPh>
    <rPh sb="462" eb="464">
      <t>ミナオ</t>
    </rPh>
    <rPh sb="473" eb="474">
      <t>イチジル</t>
    </rPh>
    <rPh sb="476" eb="478">
      <t>テイカ</t>
    </rPh>
    <rPh sb="481" eb="483">
      <t>リンセツ</t>
    </rPh>
    <rPh sb="485" eb="487">
      <t>ショリ</t>
    </rPh>
    <rPh sb="487" eb="488">
      <t>ク</t>
    </rPh>
    <rPh sb="490" eb="493">
      <t>トウハイゴウ</t>
    </rPh>
    <rPh sb="494" eb="495">
      <t>フク</t>
    </rPh>
    <rPh sb="497" eb="499">
      <t>シセツ</t>
    </rPh>
    <rPh sb="499" eb="501">
      <t>ウンエイ</t>
    </rPh>
    <rPh sb="502" eb="505">
      <t>コウリツカ</t>
    </rPh>
    <rPh sb="506" eb="507">
      <t>スス</t>
    </rPh>
    <rPh sb="511" eb="5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</si>
</sst>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46-48E0-AE3A-D918DD87C7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A146-48E0-AE3A-D918DD87C7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61.59</c:v>
                </c:pt>
                <c:pt idx="1">
                  <c:v>62.26</c:v>
                </c:pt>
                <c:pt idx="2">
                  <c:v>59.57</c:v>
                </c:pt>
                <c:pt idx="3">
                  <c:v>59.57</c:v>
                </c:pt>
                <c:pt idx="4">
                  <c:v>40.28</c:v>
                </c:pt>
              </c:numCache>
            </c:numRef>
          </c:val>
          <c:extLst>
            <c:ext xmlns:c16="http://schemas.microsoft.com/office/drawing/2014/chart" uri="{C3380CC4-5D6E-409C-BE32-E72D297353CC}">
              <c16:uniqueId val="{00000000-C095-447A-BBE9-35894AA20C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C095-447A-BBE9-35894AA20C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8D-4E7A-8494-ACA64B5257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7D8D-4E7A-8494-ACA64B5257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106.89</c:v>
                </c:pt>
                <c:pt idx="1">
                  <c:v>107.76</c:v>
                </c:pt>
                <c:pt idx="2">
                  <c:v>105.26</c:v>
                </c:pt>
                <c:pt idx="3">
                  <c:v>108.43</c:v>
                </c:pt>
                <c:pt idx="4">
                  <c:v>98.33</c:v>
                </c:pt>
              </c:numCache>
            </c:numRef>
          </c:val>
          <c:extLst>
            <c:ext xmlns:c16="http://schemas.microsoft.com/office/drawing/2014/chart" uri="{C3380CC4-5D6E-409C-BE32-E72D297353CC}">
              <c16:uniqueId val="{00000000-AD49-431F-814A-575493251F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AD49-431F-814A-575493251F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9.7899999999999991</c:v>
                </c:pt>
                <c:pt idx="1">
                  <c:v>12.97</c:v>
                </c:pt>
                <c:pt idx="2">
                  <c:v>16.329999999999998</c:v>
                </c:pt>
                <c:pt idx="3">
                  <c:v>18.760000000000002</c:v>
                </c:pt>
                <c:pt idx="4">
                  <c:v>22.9</c:v>
                </c:pt>
              </c:numCache>
            </c:numRef>
          </c:val>
          <c:extLst>
            <c:ext xmlns:c16="http://schemas.microsoft.com/office/drawing/2014/chart" uri="{C3380CC4-5D6E-409C-BE32-E72D297353CC}">
              <c16:uniqueId val="{00000000-3BB2-4C4C-B56F-AC1B23ACF1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3BB2-4C4C-B56F-AC1B23ACF1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AF-4252-9B91-250BEC69B8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91AF-4252-9B91-250BEC69B8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6F-4267-8551-C4927634A7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806F-4267-8551-C4927634A7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587.19000000000005</c:v>
                </c:pt>
                <c:pt idx="1">
                  <c:v>1110.0999999999999</c:v>
                </c:pt>
                <c:pt idx="2">
                  <c:v>572.26</c:v>
                </c:pt>
                <c:pt idx="3">
                  <c:v>570.04999999999995</c:v>
                </c:pt>
                <c:pt idx="4">
                  <c:v>1251.21</c:v>
                </c:pt>
              </c:numCache>
            </c:numRef>
          </c:val>
          <c:extLst>
            <c:ext xmlns:c16="http://schemas.microsoft.com/office/drawing/2014/chart" uri="{C3380CC4-5D6E-409C-BE32-E72D297353CC}">
              <c16:uniqueId val="{00000000-131F-4B14-B850-E70E2BBC3A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131F-4B14-B850-E70E2BBC3A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32.46</c:v>
                </c:pt>
                <c:pt idx="1">
                  <c:v>31.08</c:v>
                </c:pt>
                <c:pt idx="2">
                  <c:v>40.44</c:v>
                </c:pt>
                <c:pt idx="3">
                  <c:v>63.4</c:v>
                </c:pt>
                <c:pt idx="4">
                  <c:v>59.33</c:v>
                </c:pt>
              </c:numCache>
            </c:numRef>
          </c:val>
          <c:extLst>
            <c:ext xmlns:c16="http://schemas.microsoft.com/office/drawing/2014/chart" uri="{C3380CC4-5D6E-409C-BE32-E72D297353CC}">
              <c16:uniqueId val="{00000000-A491-4C96-BFC8-7CC03B8C44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A491-4C96-BFC8-7CC03B8C44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110.24</c:v>
                </c:pt>
                <c:pt idx="1">
                  <c:v>96.12</c:v>
                </c:pt>
                <c:pt idx="2">
                  <c:v>96.36</c:v>
                </c:pt>
                <c:pt idx="3">
                  <c:v>116.24</c:v>
                </c:pt>
                <c:pt idx="4">
                  <c:v>89.27</c:v>
                </c:pt>
              </c:numCache>
            </c:numRef>
          </c:val>
          <c:extLst>
            <c:ext xmlns:c16="http://schemas.microsoft.com/office/drawing/2014/chart" uri="{C3380CC4-5D6E-409C-BE32-E72D297353CC}">
              <c16:uniqueId val="{00000000-2973-4B2C-A157-DE77A91F52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2973-4B2C-A157-DE77A91F52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112.23</c:v>
                </c:pt>
                <c:pt idx="1">
                  <c:v>127.71</c:v>
                </c:pt>
                <c:pt idx="2">
                  <c:v>137.01</c:v>
                </c:pt>
                <c:pt idx="3">
                  <c:v>98.61</c:v>
                </c:pt>
                <c:pt idx="4">
                  <c:v>122.45</c:v>
                </c:pt>
              </c:numCache>
            </c:numRef>
          </c:val>
          <c:extLst>
            <c:ext xmlns:c16="http://schemas.microsoft.com/office/drawing/2014/chart" uri="{C3380CC4-5D6E-409C-BE32-E72D297353CC}">
              <c16:uniqueId val="{00000000-7900-4AD4-8A38-0DE239EAC1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7900-4AD4-8A38-0DE239EAC1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K5" sqref="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伊賀市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自治体職員</v>
      </c>
      <c r="AE8" s="41"/>
      <c r="AF8" s="41"/>
      <c r="AG8" s="41"/>
      <c r="AH8" s="41"/>
      <c r="AI8" s="41"/>
      <c r="AJ8" s="41"/>
      <c r="AK8" s="3"/>
      <c r="AL8" s="42">
        <f>データ!S6</f>
        <v>87168</v>
      </c>
      <c r="AM8" s="42"/>
      <c r="AN8" s="42"/>
      <c r="AO8" s="42"/>
      <c r="AP8" s="42"/>
      <c r="AQ8" s="42"/>
      <c r="AR8" s="42"/>
      <c r="AS8" s="42"/>
      <c r="AT8" s="35">
        <f>データ!T6</f>
        <v>558.23</v>
      </c>
      <c r="AU8" s="35"/>
      <c r="AV8" s="35"/>
      <c r="AW8" s="35"/>
      <c r="AX8" s="35"/>
      <c r="AY8" s="35"/>
      <c r="AZ8" s="35"/>
      <c r="BA8" s="35"/>
      <c r="BB8" s="35">
        <f>データ!U6</f>
        <v>156.15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96.72</v>
      </c>
      <c r="J10" s="35"/>
      <c r="K10" s="35"/>
      <c r="L10" s="35"/>
      <c r="M10" s="35"/>
      <c r="N10" s="35"/>
      <c r="O10" s="35"/>
      <c r="P10" s="35">
        <f>データ!P6</f>
        <v>5.5</v>
      </c>
      <c r="Q10" s="35"/>
      <c r="R10" s="35"/>
      <c r="S10" s="35"/>
      <c r="T10" s="35"/>
      <c r="U10" s="35"/>
      <c r="V10" s="35"/>
      <c r="W10" s="35">
        <f>データ!Q6</f>
        <v>77.28</v>
      </c>
      <c r="X10" s="35"/>
      <c r="Y10" s="35"/>
      <c r="Z10" s="35"/>
      <c r="AA10" s="35"/>
      <c r="AB10" s="35"/>
      <c r="AC10" s="35"/>
      <c r="AD10" s="42">
        <f>データ!R6</f>
        <v>5170</v>
      </c>
      <c r="AE10" s="42"/>
      <c r="AF10" s="42"/>
      <c r="AG10" s="42"/>
      <c r="AH10" s="42"/>
      <c r="AI10" s="42"/>
      <c r="AJ10" s="42"/>
      <c r="AK10" s="2"/>
      <c r="AL10" s="42">
        <f>データ!V6</f>
        <v>4756</v>
      </c>
      <c r="AM10" s="42"/>
      <c r="AN10" s="42"/>
      <c r="AO10" s="42"/>
      <c r="AP10" s="42"/>
      <c r="AQ10" s="42"/>
      <c r="AR10" s="42"/>
      <c r="AS10" s="42"/>
      <c r="AT10" s="35">
        <f>データ!W6</f>
        <v>1.61</v>
      </c>
      <c r="AU10" s="35"/>
      <c r="AV10" s="35"/>
      <c r="AW10" s="35"/>
      <c r="AX10" s="35"/>
      <c r="AY10" s="35"/>
      <c r="AZ10" s="35"/>
      <c r="BA10" s="35"/>
      <c r="BB10" s="35">
        <f>データ!X6</f>
        <v>2954.04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FjWjQIPZ/xtxlkjQ9KbtvAW4LucXockwkeTAQPFRSzz4smGMhoo5gZpe8leNRPFDwcoaO0rqYitn5bcK1W5aw==" saltValue="4/Nlg2le1GvaFu+dLSuC1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242161</v>
      </c>
      <c r="D6" s="19">
        <f t="shared" si="3"/>
        <v>46</v>
      </c>
      <c r="E6" s="19">
        <f t="shared" si="3"/>
        <v>17</v>
      </c>
      <c r="F6" s="19">
        <f t="shared" si="3"/>
        <v>1</v>
      </c>
      <c r="G6" s="19">
        <f t="shared" si="3"/>
        <v>0</v>
      </c>
      <c r="H6" s="19" t="str">
        <f t="shared" si="3"/>
        <v>三重県　伊賀市</v>
      </c>
      <c r="I6" s="19" t="str">
        <f t="shared" si="3"/>
        <v>法適用</v>
      </c>
      <c r="J6" s="19" t="str">
        <f t="shared" si="3"/>
        <v>下水道事業</v>
      </c>
      <c r="K6" s="19" t="str">
        <f t="shared" si="3"/>
        <v>公共下水道</v>
      </c>
      <c r="L6" s="19" t="str">
        <f t="shared" si="3"/>
        <v>Cc2</v>
      </c>
      <c r="M6" s="19" t="str">
        <f t="shared" si="3"/>
        <v>自治体職員</v>
      </c>
      <c r="N6" s="20" t="str">
        <f t="shared" si="3"/>
        <v>-</v>
      </c>
      <c r="O6" s="20">
        <f t="shared" si="3"/>
        <v>96.72</v>
      </c>
      <c r="P6" s="20">
        <f t="shared" si="3"/>
        <v>5.5</v>
      </c>
      <c r="Q6" s="20">
        <f t="shared" si="3"/>
        <v>77.28</v>
      </c>
      <c r="R6" s="20">
        <f t="shared" si="3"/>
        <v>5170</v>
      </c>
      <c r="S6" s="20">
        <f t="shared" si="3"/>
        <v>87168</v>
      </c>
      <c r="T6" s="20">
        <f t="shared" si="3"/>
        <v>558.23</v>
      </c>
      <c r="U6" s="20">
        <f t="shared" si="3"/>
        <v>156.15</v>
      </c>
      <c r="V6" s="20">
        <f t="shared" si="3"/>
        <v>4756</v>
      </c>
      <c r="W6" s="20">
        <f t="shared" si="3"/>
        <v>1.61</v>
      </c>
      <c r="X6" s="20">
        <f t="shared" si="3"/>
        <v>2954.04</v>
      </c>
      <c r="Y6" s="21">
        <f>IF(Y7="",NA(),Y7)</f>
        <v>106.89</v>
      </c>
      <c r="Z6" s="21">
        <f t="shared" ref="Z6:AH6" si="4">IF(Z7="",NA(),Z7)</f>
        <v>107.76</v>
      </c>
      <c r="AA6" s="21">
        <f t="shared" si="4"/>
        <v>105.26</v>
      </c>
      <c r="AB6" s="21">
        <f t="shared" si="4"/>
        <v>108.43</v>
      </c>
      <c r="AC6" s="21">
        <f t="shared" si="4"/>
        <v>98.33</v>
      </c>
      <c r="AD6" s="21">
        <f t="shared" si="4"/>
        <v>104.14</v>
      </c>
      <c r="AE6" s="21">
        <f t="shared" si="4"/>
        <v>106.57</v>
      </c>
      <c r="AF6" s="21">
        <f t="shared" si="4"/>
        <v>107.21</v>
      </c>
      <c r="AG6" s="21">
        <f t="shared" si="4"/>
        <v>107.08</v>
      </c>
      <c r="AH6" s="21">
        <f t="shared" si="4"/>
        <v>106.08</v>
      </c>
      <c r="AI6" s="20" t="str">
        <f>IF(AI7="","",IF(AI7="-","【-】","【"&amp;SUBSTITUTE(TEXT(AI7,"#,##0.00"),"-","△")&amp;"】"))</f>
        <v>【106.11】</v>
      </c>
      <c r="AJ6" s="20">
        <f>IF(AJ7="",NA(),AJ7)</f>
        <v>0</v>
      </c>
      <c r="AK6" s="20">
        <f t="shared" ref="AK6:AS6" si="5">IF(AK7="",NA(),AK7)</f>
        <v>0</v>
      </c>
      <c r="AL6" s="20">
        <f t="shared" si="5"/>
        <v>0</v>
      </c>
      <c r="AM6" s="20">
        <f t="shared" si="5"/>
        <v>0</v>
      </c>
      <c r="AN6" s="20">
        <f t="shared" si="5"/>
        <v>0</v>
      </c>
      <c r="AO6" s="21">
        <f t="shared" si="5"/>
        <v>73.180000000000007</v>
      </c>
      <c r="AP6" s="21">
        <f t="shared" si="5"/>
        <v>53.44</v>
      </c>
      <c r="AQ6" s="21">
        <f t="shared" si="5"/>
        <v>43.71</v>
      </c>
      <c r="AR6" s="21">
        <f t="shared" si="5"/>
        <v>45.94</v>
      </c>
      <c r="AS6" s="21">
        <f t="shared" si="5"/>
        <v>29.34</v>
      </c>
      <c r="AT6" s="20" t="str">
        <f>IF(AT7="","",IF(AT7="-","【-】","【"&amp;SUBSTITUTE(TEXT(AT7,"#,##0.00"),"-","△")&amp;"】"))</f>
        <v>【3.15】</v>
      </c>
      <c r="AU6" s="21">
        <f>IF(AU7="",NA(),AU7)</f>
        <v>587.19000000000005</v>
      </c>
      <c r="AV6" s="21">
        <f t="shared" ref="AV6:BD6" si="6">IF(AV7="",NA(),AV7)</f>
        <v>1110.0999999999999</v>
      </c>
      <c r="AW6" s="21">
        <f t="shared" si="6"/>
        <v>572.26</v>
      </c>
      <c r="AX6" s="21">
        <f t="shared" si="6"/>
        <v>570.04999999999995</v>
      </c>
      <c r="AY6" s="21">
        <f t="shared" si="6"/>
        <v>1251.21</v>
      </c>
      <c r="AZ6" s="21">
        <f t="shared" si="6"/>
        <v>52.32</v>
      </c>
      <c r="BA6" s="21">
        <f t="shared" si="6"/>
        <v>47.03</v>
      </c>
      <c r="BB6" s="21">
        <f t="shared" si="6"/>
        <v>40.67</v>
      </c>
      <c r="BC6" s="21">
        <f t="shared" si="6"/>
        <v>47.7</v>
      </c>
      <c r="BD6" s="21">
        <f t="shared" si="6"/>
        <v>50.59</v>
      </c>
      <c r="BE6" s="20" t="str">
        <f>IF(BE7="","",IF(BE7="-","【-】","【"&amp;SUBSTITUTE(TEXT(BE7,"#,##0.00"),"-","△")&amp;"】"))</f>
        <v>【73.44】</v>
      </c>
      <c r="BF6" s="21">
        <f>IF(BF7="",NA(),BF7)</f>
        <v>32.46</v>
      </c>
      <c r="BG6" s="21">
        <f t="shared" ref="BG6:BO6" si="7">IF(BG7="",NA(),BG7)</f>
        <v>31.08</v>
      </c>
      <c r="BH6" s="21">
        <f t="shared" si="7"/>
        <v>40.44</v>
      </c>
      <c r="BI6" s="21">
        <f t="shared" si="7"/>
        <v>63.4</v>
      </c>
      <c r="BJ6" s="21">
        <f t="shared" si="7"/>
        <v>59.33</v>
      </c>
      <c r="BK6" s="21">
        <f t="shared" si="7"/>
        <v>958.81</v>
      </c>
      <c r="BL6" s="21">
        <f t="shared" si="7"/>
        <v>1001.3</v>
      </c>
      <c r="BM6" s="21">
        <f t="shared" si="7"/>
        <v>1050.51</v>
      </c>
      <c r="BN6" s="21">
        <f t="shared" si="7"/>
        <v>1102.01</v>
      </c>
      <c r="BO6" s="21">
        <f t="shared" si="7"/>
        <v>987.36</v>
      </c>
      <c r="BP6" s="20" t="str">
        <f>IF(BP7="","",IF(BP7="-","【-】","【"&amp;SUBSTITUTE(TEXT(BP7,"#,##0.00"),"-","△")&amp;"】"))</f>
        <v>【652.82】</v>
      </c>
      <c r="BQ6" s="21">
        <f>IF(BQ7="",NA(),BQ7)</f>
        <v>110.24</v>
      </c>
      <c r="BR6" s="21">
        <f t="shared" ref="BR6:BZ6" si="8">IF(BR7="",NA(),BR7)</f>
        <v>96.12</v>
      </c>
      <c r="BS6" s="21">
        <f t="shared" si="8"/>
        <v>96.36</v>
      </c>
      <c r="BT6" s="21">
        <f t="shared" si="8"/>
        <v>116.24</v>
      </c>
      <c r="BU6" s="21">
        <f t="shared" si="8"/>
        <v>89.27</v>
      </c>
      <c r="BV6" s="21">
        <f t="shared" si="8"/>
        <v>82.88</v>
      </c>
      <c r="BW6" s="21">
        <f t="shared" si="8"/>
        <v>81.88</v>
      </c>
      <c r="BX6" s="21">
        <f t="shared" si="8"/>
        <v>82.65</v>
      </c>
      <c r="BY6" s="21">
        <f t="shared" si="8"/>
        <v>82.55</v>
      </c>
      <c r="BZ6" s="21">
        <f t="shared" si="8"/>
        <v>83.55</v>
      </c>
      <c r="CA6" s="20" t="str">
        <f>IF(CA7="","",IF(CA7="-","【-】","【"&amp;SUBSTITUTE(TEXT(CA7,"#,##0.00"),"-","△")&amp;"】"))</f>
        <v>【97.61】</v>
      </c>
      <c r="CB6" s="21">
        <f>IF(CB7="",NA(),CB7)</f>
        <v>112.23</v>
      </c>
      <c r="CC6" s="21">
        <f t="shared" ref="CC6:CK6" si="9">IF(CC7="",NA(),CC7)</f>
        <v>127.71</v>
      </c>
      <c r="CD6" s="21">
        <f t="shared" si="9"/>
        <v>137.01</v>
      </c>
      <c r="CE6" s="21">
        <f t="shared" si="9"/>
        <v>98.61</v>
      </c>
      <c r="CF6" s="21">
        <f t="shared" si="9"/>
        <v>122.45</v>
      </c>
      <c r="CG6" s="21">
        <f t="shared" si="9"/>
        <v>190.99</v>
      </c>
      <c r="CH6" s="21">
        <f t="shared" si="9"/>
        <v>187.55</v>
      </c>
      <c r="CI6" s="21">
        <f t="shared" si="9"/>
        <v>186.3</v>
      </c>
      <c r="CJ6" s="21">
        <f t="shared" si="9"/>
        <v>188.38</v>
      </c>
      <c r="CK6" s="21">
        <f t="shared" si="9"/>
        <v>185.98</v>
      </c>
      <c r="CL6" s="20" t="str">
        <f>IF(CL7="","",IF(CL7="-","【-】","【"&amp;SUBSTITUTE(TEXT(CL7,"#,##0.00"),"-","△")&amp;"】"))</f>
        <v>【138.29】</v>
      </c>
      <c r="CM6" s="21">
        <f>IF(CM7="",NA(),CM7)</f>
        <v>61.59</v>
      </c>
      <c r="CN6" s="21">
        <f t="shared" ref="CN6:CV6" si="10">IF(CN7="",NA(),CN7)</f>
        <v>62.26</v>
      </c>
      <c r="CO6" s="21">
        <f t="shared" si="10"/>
        <v>59.57</v>
      </c>
      <c r="CP6" s="21">
        <f t="shared" si="10"/>
        <v>59.57</v>
      </c>
      <c r="CQ6" s="21">
        <f t="shared" si="10"/>
        <v>40.28</v>
      </c>
      <c r="CR6" s="21">
        <f t="shared" si="10"/>
        <v>52.58</v>
      </c>
      <c r="CS6" s="21">
        <f t="shared" si="10"/>
        <v>50.94</v>
      </c>
      <c r="CT6" s="21">
        <f t="shared" si="10"/>
        <v>50.53</v>
      </c>
      <c r="CU6" s="21">
        <f t="shared" si="10"/>
        <v>51.42</v>
      </c>
      <c r="CV6" s="21">
        <f t="shared" si="10"/>
        <v>48.95</v>
      </c>
      <c r="CW6" s="20" t="str">
        <f>IF(CW7="","",IF(CW7="-","【-】","【"&amp;SUBSTITUTE(TEXT(CW7,"#,##0.00"),"-","△")&amp;"】"))</f>
        <v>【59.10】</v>
      </c>
      <c r="CX6" s="21">
        <f>IF(CX7="",NA(),CX7)</f>
        <v>100</v>
      </c>
      <c r="CY6" s="21">
        <f t="shared" ref="CY6:DG6" si="11">IF(CY7="",NA(),CY7)</f>
        <v>100</v>
      </c>
      <c r="CZ6" s="21">
        <f t="shared" si="11"/>
        <v>100</v>
      </c>
      <c r="DA6" s="21">
        <f t="shared" si="11"/>
        <v>100</v>
      </c>
      <c r="DB6" s="21">
        <f t="shared" si="11"/>
        <v>100</v>
      </c>
      <c r="DC6" s="21">
        <f t="shared" si="11"/>
        <v>83.02</v>
      </c>
      <c r="DD6" s="21">
        <f t="shared" si="11"/>
        <v>82.55</v>
      </c>
      <c r="DE6" s="21">
        <f t="shared" si="11"/>
        <v>82.08</v>
      </c>
      <c r="DF6" s="21">
        <f t="shared" si="11"/>
        <v>81.34</v>
      </c>
      <c r="DG6" s="21">
        <f t="shared" si="11"/>
        <v>81.14</v>
      </c>
      <c r="DH6" s="20" t="str">
        <f>IF(DH7="","",IF(DH7="-","【-】","【"&amp;SUBSTITUTE(TEXT(DH7,"#,##0.00"),"-","△")&amp;"】"))</f>
        <v>【95.82】</v>
      </c>
      <c r="DI6" s="21">
        <f>IF(DI7="",NA(),DI7)</f>
        <v>9.7899999999999991</v>
      </c>
      <c r="DJ6" s="21">
        <f t="shared" ref="DJ6:DR6" si="12">IF(DJ7="",NA(),DJ7)</f>
        <v>12.97</v>
      </c>
      <c r="DK6" s="21">
        <f t="shared" si="12"/>
        <v>16.329999999999998</v>
      </c>
      <c r="DL6" s="21">
        <f t="shared" si="12"/>
        <v>18.760000000000002</v>
      </c>
      <c r="DM6" s="21">
        <f t="shared" si="12"/>
        <v>22.9</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242161</v>
      </c>
      <c r="D7" s="23">
        <v>46</v>
      </c>
      <c r="E7" s="23">
        <v>17</v>
      </c>
      <c r="F7" s="23">
        <v>1</v>
      </c>
      <c r="G7" s="23">
        <v>0</v>
      </c>
      <c r="H7" s="23" t="s">
        <v>96</v>
      </c>
      <c r="I7" s="23" t="s">
        <v>97</v>
      </c>
      <c r="J7" s="23" t="s">
        <v>98</v>
      </c>
      <c r="K7" s="23" t="s">
        <v>99</v>
      </c>
      <c r="L7" s="23" t="s">
        <v>100</v>
      </c>
      <c r="M7" s="23" t="s">
        <v>101</v>
      </c>
      <c r="N7" s="24" t="s">
        <v>102</v>
      </c>
      <c r="O7" s="24">
        <v>96.72</v>
      </c>
      <c r="P7" s="24">
        <v>5.5</v>
      </c>
      <c r="Q7" s="24">
        <v>77.28</v>
      </c>
      <c r="R7" s="24">
        <v>5170</v>
      </c>
      <c r="S7" s="24">
        <v>87168</v>
      </c>
      <c r="T7" s="24">
        <v>558.23</v>
      </c>
      <c r="U7" s="24">
        <v>156.15</v>
      </c>
      <c r="V7" s="24">
        <v>4756</v>
      </c>
      <c r="W7" s="24">
        <v>1.61</v>
      </c>
      <c r="X7" s="24">
        <v>2954.04</v>
      </c>
      <c r="Y7" s="24">
        <v>106.89</v>
      </c>
      <c r="Z7" s="24">
        <v>107.76</v>
      </c>
      <c r="AA7" s="24">
        <v>105.26</v>
      </c>
      <c r="AB7" s="24">
        <v>108.43</v>
      </c>
      <c r="AC7" s="24">
        <v>98.33</v>
      </c>
      <c r="AD7" s="24">
        <v>104.14</v>
      </c>
      <c r="AE7" s="24">
        <v>106.57</v>
      </c>
      <c r="AF7" s="24">
        <v>107.21</v>
      </c>
      <c r="AG7" s="24">
        <v>107.08</v>
      </c>
      <c r="AH7" s="24">
        <v>106.08</v>
      </c>
      <c r="AI7" s="24">
        <v>106.11</v>
      </c>
      <c r="AJ7" s="24">
        <v>0</v>
      </c>
      <c r="AK7" s="24">
        <v>0</v>
      </c>
      <c r="AL7" s="24">
        <v>0</v>
      </c>
      <c r="AM7" s="24">
        <v>0</v>
      </c>
      <c r="AN7" s="24">
        <v>0</v>
      </c>
      <c r="AO7" s="24">
        <v>73.180000000000007</v>
      </c>
      <c r="AP7" s="24">
        <v>53.44</v>
      </c>
      <c r="AQ7" s="24">
        <v>43.71</v>
      </c>
      <c r="AR7" s="24">
        <v>45.94</v>
      </c>
      <c r="AS7" s="24">
        <v>29.34</v>
      </c>
      <c r="AT7" s="24">
        <v>3.15</v>
      </c>
      <c r="AU7" s="24">
        <v>587.19000000000005</v>
      </c>
      <c r="AV7" s="24">
        <v>1110.0999999999999</v>
      </c>
      <c r="AW7" s="24">
        <v>572.26</v>
      </c>
      <c r="AX7" s="24">
        <v>570.04999999999995</v>
      </c>
      <c r="AY7" s="24">
        <v>1251.21</v>
      </c>
      <c r="AZ7" s="24">
        <v>52.32</v>
      </c>
      <c r="BA7" s="24">
        <v>47.03</v>
      </c>
      <c r="BB7" s="24">
        <v>40.67</v>
      </c>
      <c r="BC7" s="24">
        <v>47.7</v>
      </c>
      <c r="BD7" s="24">
        <v>50.59</v>
      </c>
      <c r="BE7" s="24">
        <v>73.44</v>
      </c>
      <c r="BF7" s="24">
        <v>32.46</v>
      </c>
      <c r="BG7" s="24">
        <v>31.08</v>
      </c>
      <c r="BH7" s="24">
        <v>40.44</v>
      </c>
      <c r="BI7" s="24">
        <v>63.4</v>
      </c>
      <c r="BJ7" s="24">
        <v>59.33</v>
      </c>
      <c r="BK7" s="24">
        <v>958.81</v>
      </c>
      <c r="BL7" s="24">
        <v>1001.3</v>
      </c>
      <c r="BM7" s="24">
        <v>1050.51</v>
      </c>
      <c r="BN7" s="24">
        <v>1102.01</v>
      </c>
      <c r="BO7" s="24">
        <v>987.36</v>
      </c>
      <c r="BP7" s="24">
        <v>652.82000000000005</v>
      </c>
      <c r="BQ7" s="24">
        <v>110.24</v>
      </c>
      <c r="BR7" s="24">
        <v>96.12</v>
      </c>
      <c r="BS7" s="24">
        <v>96.36</v>
      </c>
      <c r="BT7" s="24">
        <v>116.24</v>
      </c>
      <c r="BU7" s="24">
        <v>89.27</v>
      </c>
      <c r="BV7" s="24">
        <v>82.88</v>
      </c>
      <c r="BW7" s="24">
        <v>81.88</v>
      </c>
      <c r="BX7" s="24">
        <v>82.65</v>
      </c>
      <c r="BY7" s="24">
        <v>82.55</v>
      </c>
      <c r="BZ7" s="24">
        <v>83.55</v>
      </c>
      <c r="CA7" s="24">
        <v>97.61</v>
      </c>
      <c r="CB7" s="24">
        <v>112.23</v>
      </c>
      <c r="CC7" s="24">
        <v>127.71</v>
      </c>
      <c r="CD7" s="24">
        <v>137.01</v>
      </c>
      <c r="CE7" s="24">
        <v>98.61</v>
      </c>
      <c r="CF7" s="24">
        <v>122.45</v>
      </c>
      <c r="CG7" s="24">
        <v>190.99</v>
      </c>
      <c r="CH7" s="24">
        <v>187.55</v>
      </c>
      <c r="CI7" s="24">
        <v>186.3</v>
      </c>
      <c r="CJ7" s="24">
        <v>188.38</v>
      </c>
      <c r="CK7" s="24">
        <v>185.98</v>
      </c>
      <c r="CL7" s="24">
        <v>138.29</v>
      </c>
      <c r="CM7" s="24">
        <v>61.59</v>
      </c>
      <c r="CN7" s="24">
        <v>62.26</v>
      </c>
      <c r="CO7" s="24">
        <v>59.57</v>
      </c>
      <c r="CP7" s="24">
        <v>59.57</v>
      </c>
      <c r="CQ7" s="24">
        <v>40.28</v>
      </c>
      <c r="CR7" s="24">
        <v>52.58</v>
      </c>
      <c r="CS7" s="24">
        <v>50.94</v>
      </c>
      <c r="CT7" s="24">
        <v>50.53</v>
      </c>
      <c r="CU7" s="24">
        <v>51.42</v>
      </c>
      <c r="CV7" s="24">
        <v>48.95</v>
      </c>
      <c r="CW7" s="24">
        <v>59.1</v>
      </c>
      <c r="CX7" s="24">
        <v>100</v>
      </c>
      <c r="CY7" s="24">
        <v>100</v>
      </c>
      <c r="CZ7" s="24">
        <v>100</v>
      </c>
      <c r="DA7" s="24">
        <v>100</v>
      </c>
      <c r="DB7" s="24">
        <v>100</v>
      </c>
      <c r="DC7" s="24">
        <v>83.02</v>
      </c>
      <c r="DD7" s="24">
        <v>82.55</v>
      </c>
      <c r="DE7" s="24">
        <v>82.08</v>
      </c>
      <c r="DF7" s="24">
        <v>81.34</v>
      </c>
      <c r="DG7" s="24">
        <v>81.14</v>
      </c>
      <c r="DH7" s="24">
        <v>95.82</v>
      </c>
      <c r="DI7" s="24">
        <v>9.7899999999999991</v>
      </c>
      <c r="DJ7" s="24">
        <v>12.97</v>
      </c>
      <c r="DK7" s="24">
        <v>16.329999999999998</v>
      </c>
      <c r="DL7" s="24">
        <v>18.760000000000002</v>
      </c>
      <c r="DM7" s="24">
        <v>22.9</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0</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