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ml.chartshapes+xml" PartName="/xl/drawings/drawing3.xml"/>
  <Override ContentType="application/vnd.openxmlformats-officedocument.drawingml.chartshapes+xml" PartName="/xl/drawings/drawing4.xml"/>
  <Override ContentType="application/vnd.openxmlformats-officedocument.drawingml.chartshapes+xml" PartName="/xl/drawings/drawing5.xml"/>
  <Override ContentType="application/vnd.openxmlformats-officedocument.drawingml.chartshapes+xml" PartName="/xl/drawings/drawing6.xml"/>
  <Override ContentType="application/vnd.openxmlformats-officedocument.drawingml.chartshapes+xml" PartName="/xl/drawings/drawing7.xml"/>
  <Override ContentType="application/vnd.openxmlformats-officedocument.drawingml.chartshapes+xml" PartName="/xl/drawings/drawing8.xml"/>
  <Override ContentType="application/vnd.openxmlformats-officedocument.drawingml.chartshapes+xml" PartName="/xl/drawings/drawing9.xml"/>
  <Override ContentType="application/vnd.openxmlformats-officedocument.drawingml.chartshapes+xml" PartName="/xl/drawings/drawing10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C:\Users\NA001230\Desktop\経営比較分析表(R4決算)\【経営比較分析表】2022_242080_47_140\【経営比較分析表】2022_242080_47_140\"/>
    </mc:Choice>
  </mc:AlternateContent>
  <xr:revisionPtr revIDLastSave="0" documentId="13_ncr:1_{33C03F49-E852-4DB6-AB57-4053A9C1281F}" xr6:coauthVersionLast="36" xr6:coauthVersionMax="36" xr10:uidLastSave="{00000000-0000-0000-0000-000000000000}"/>
  <workbookProtection workbookAlgorithmName="SHA-512" workbookHashValue="tXep/0A5xgvsbsiLIn5KtKgvP3wtWz9bVMOHSIUYa+q8IpGA9YZLISbT4Oq01O5l5jTtDyPXRg4h3WWjV2DnBw==" workbookSaltValue="0tbYcfMfWEDINvmzZPnM/A==" workbookSpinCount="100000" lockStructure="1"/>
  <bookViews>
    <workbookView xWindow="0" yWindow="0" windowWidth="15360" windowHeight="7635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LH32" i="4" s="1"/>
  <c r="DR7" i="5"/>
  <c r="KO32" i="4" s="1"/>
  <c r="DQ7" i="5"/>
  <c r="JV32" i="4" s="1"/>
  <c r="DP7" i="5"/>
  <c r="DO7" i="5"/>
  <c r="DN7" i="5"/>
  <c r="DM7" i="5"/>
  <c r="KO31" i="4" s="1"/>
  <c r="DL7" i="5"/>
  <c r="DK7" i="5"/>
  <c r="DI7" i="5"/>
  <c r="MI78" i="4" s="1"/>
  <c r="DH7" i="5"/>
  <c r="LT78" i="4" s="1"/>
  <c r="DG7" i="5"/>
  <c r="DF7" i="5"/>
  <c r="KP78" i="4" s="1"/>
  <c r="DE7" i="5"/>
  <c r="KA78" i="4" s="1"/>
  <c r="DD7" i="5"/>
  <c r="MI77" i="4" s="1"/>
  <c r="DC7" i="5"/>
  <c r="DB7" i="5"/>
  <c r="DA7" i="5"/>
  <c r="CZ7" i="5"/>
  <c r="KA77" i="4" s="1"/>
  <c r="CN7" i="5"/>
  <c r="CM7" i="5"/>
  <c r="CV67" i="4" s="1"/>
  <c r="BZ7" i="5"/>
  <c r="MA53" i="4" s="1"/>
  <c r="BY7" i="5"/>
  <c r="LH53" i="4" s="1"/>
  <c r="BX7" i="5"/>
  <c r="BW7" i="5"/>
  <c r="JV53" i="4" s="1"/>
  <c r="BV7" i="5"/>
  <c r="JC53" i="4" s="1"/>
  <c r="BU7" i="5"/>
  <c r="MA52" i="4" s="1"/>
  <c r="BT7" i="5"/>
  <c r="BS7" i="5"/>
  <c r="BR7" i="5"/>
  <c r="BQ7" i="5"/>
  <c r="JC52" i="4" s="1"/>
  <c r="BO7" i="5"/>
  <c r="BN7" i="5"/>
  <c r="BM7" i="5"/>
  <c r="FX53" i="4" s="1"/>
  <c r="BL7" i="5"/>
  <c r="FE53" i="4" s="1"/>
  <c r="BK7" i="5"/>
  <c r="BJ7" i="5"/>
  <c r="BI7" i="5"/>
  <c r="BH7" i="5"/>
  <c r="BG7" i="5"/>
  <c r="BF7" i="5"/>
  <c r="BD7" i="5"/>
  <c r="BC7" i="5"/>
  <c r="BZ53" i="4" s="1"/>
  <c r="BB7" i="5"/>
  <c r="BA7" i="5"/>
  <c r="AZ7" i="5"/>
  <c r="AY7" i="5"/>
  <c r="CS52" i="4" s="1"/>
  <c r="AX7" i="5"/>
  <c r="AW7" i="5"/>
  <c r="BG52" i="4" s="1"/>
  <c r="AV7" i="5"/>
  <c r="AN52" i="4" s="1"/>
  <c r="AU7" i="5"/>
  <c r="U52" i="4" s="1"/>
  <c r="AS7" i="5"/>
  <c r="AR7" i="5"/>
  <c r="AQ7" i="5"/>
  <c r="AP7" i="5"/>
  <c r="AO7" i="5"/>
  <c r="AN7" i="5"/>
  <c r="AM7" i="5"/>
  <c r="GQ31" i="4" s="1"/>
  <c r="AL7" i="5"/>
  <c r="FX31" i="4" s="1"/>
  <c r="AK7" i="5"/>
  <c r="AJ7" i="5"/>
  <c r="AH7" i="5"/>
  <c r="CS32" i="4" s="1"/>
  <c r="AG7" i="5"/>
  <c r="BZ32" i="4" s="1"/>
  <c r="AF7" i="5"/>
  <c r="AE7" i="5"/>
  <c r="AN32" i="4" s="1"/>
  <c r="AD7" i="5"/>
  <c r="U32" i="4" s="1"/>
  <c r="AC7" i="5"/>
  <c r="CS31" i="4" s="1"/>
  <c r="AB7" i="5"/>
  <c r="AA7" i="5"/>
  <c r="Z7" i="5"/>
  <c r="Y7" i="5"/>
  <c r="U31" i="4" s="1"/>
  <c r="X7" i="5"/>
  <c r="W7" i="5"/>
  <c r="V7" i="5"/>
  <c r="U7" i="5"/>
  <c r="T7" i="5"/>
  <c r="S7" i="5"/>
  <c r="R7" i="5"/>
  <c r="DU10" i="4" s="1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LE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KO53" i="4"/>
  <c r="HJ53" i="4"/>
  <c r="GQ53" i="4"/>
  <c r="EL53" i="4"/>
  <c r="CS53" i="4"/>
  <c r="BG53" i="4"/>
  <c r="AN53" i="4"/>
  <c r="U53" i="4"/>
  <c r="LH52" i="4"/>
  <c r="KO52" i="4"/>
  <c r="JV52" i="4"/>
  <c r="HJ52" i="4"/>
  <c r="GQ52" i="4"/>
  <c r="FX52" i="4"/>
  <c r="FE52" i="4"/>
  <c r="EL52" i="4"/>
  <c r="BZ52" i="4"/>
  <c r="MA32" i="4"/>
  <c r="JC32" i="4"/>
  <c r="HJ32" i="4"/>
  <c r="GQ32" i="4"/>
  <c r="FX32" i="4"/>
  <c r="FE32" i="4"/>
  <c r="EL32" i="4"/>
  <c r="BG32" i="4"/>
  <c r="MA31" i="4"/>
  <c r="LH31" i="4"/>
  <c r="JV31" i="4"/>
  <c r="JC31" i="4"/>
  <c r="HJ31" i="4"/>
  <c r="FE31" i="4"/>
  <c r="EL31" i="4"/>
  <c r="BZ31" i="4"/>
  <c r="BG31" i="4"/>
  <c r="AN31" i="4"/>
  <c r="LJ10" i="4"/>
  <c r="JQ10" i="4"/>
  <c r="HX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CS30" i="4"/>
  <c r="BZ76" i="4"/>
  <c r="IT76" i="4"/>
  <c r="CS51" i="4"/>
  <c r="HJ30" i="4"/>
  <c r="MA51" i="4"/>
  <c r="C11" i="5"/>
  <c r="D11" i="5"/>
  <c r="E11" i="5"/>
  <c r="B11" i="5"/>
  <c r="BK76" i="4" l="1"/>
  <c r="LH51" i="4"/>
  <c r="LT76" i="4"/>
  <c r="GQ51" i="4"/>
  <c r="LH30" i="4"/>
  <c r="BZ51" i="4"/>
  <c r="GQ30" i="4"/>
  <c r="BZ30" i="4"/>
  <c r="IE76" i="4"/>
  <c r="BG30" i="4"/>
  <c r="LE76" i="4"/>
  <c r="AV76" i="4"/>
  <c r="KO51" i="4"/>
  <c r="FX51" i="4"/>
  <c r="KO30" i="4"/>
  <c r="HP76" i="4"/>
  <c r="BG51" i="4"/>
  <c r="FX30" i="4"/>
  <c r="KP76" i="4"/>
  <c r="HA76" i="4"/>
  <c r="AN51" i="4"/>
  <c r="FE30" i="4"/>
  <c r="AG76" i="4"/>
  <c r="JV51" i="4"/>
  <c r="JV30" i="4"/>
  <c r="AN30" i="4"/>
  <c r="FE51" i="4"/>
  <c r="JC51" i="4"/>
  <c r="KA76" i="4"/>
  <c r="EL51" i="4"/>
  <c r="JC30" i="4"/>
  <c r="U30" i="4"/>
  <c r="GL76" i="4"/>
  <c r="U51" i="4"/>
  <c r="EL30" i="4"/>
  <c r="R76" i="4"/>
</calcChain>
</file>

<file path=xl/sharedStrings.xml><?xml version="1.0" encoding="utf-8"?>
<sst xmlns="http://schemas.openxmlformats.org/spreadsheetml/2006/main" count="278" uniqueCount="135">
  <si>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</si>
  <si>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</si>
  <si>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</si>
  <si>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</si>
  <si>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</si>
  <si>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</si>
  <si>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</si>
  <si>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</si>
  <si>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</si>
  <si>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</si>
  <si>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</si>
  <si>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</si>
  <si>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</si>
  <si>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</si>
  <si>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</si>
  <si>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</si>
  <si>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</si>
  <si>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</si>
  <si>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</si>
  <si>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</si>
  <si>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</si>
  <si>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</si>
  <si>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</si>
  <si>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</si>
  <si>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</si>
  <si>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</si>
  <si>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</si>
  <si>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</si>
  <si>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</si>
  <si>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</si>
  <si>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</si>
  <si>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</si>
  <si>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</si>
  <si>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</si>
  <si>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</si>
  <si>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</si>
  <si>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</si>
  <si>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</si>
  <si>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</si>
  <si>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</si>
  <si>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</si>
  <si>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</si>
  <si>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</si>
  <si>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</si>
  <si>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</si>
  <si>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</si>
  <si>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</si>
  <si>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</si>
  <si>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</si>
  <si>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</si>
  <si>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</si>
  <si>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</si>
  <si>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</si>
  <si>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</si>
  <si>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</si>
  <si>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</si>
  <si>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</si>
  <si>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</si>
  <si>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</si>
  <si>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</si>
  <si>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</si>
  <si>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</si>
  <si>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</si>
  <si>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</si>
  <si>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</si>
  <si>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</si>
  <si>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</si>
  <si>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</si>
  <si>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</si>
  <si>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</si>
  <si>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</si>
  <si>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</si>
  <si>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</si>
  <si>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</si>
  <si>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</si>
  <si>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</si>
  <si>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</si>
  <si>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</si>
  <si>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</si>
  <si>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</si>
  <si>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</si>
  <si>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</si>
  <si>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</si>
  <si>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</si>
  <si>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</si>
  <si>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</si>
  <si>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</si>
  <si>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</si>
  <si>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</si>
  <si>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</si>
  <si>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</si>
  <si>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</si>
  <si>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</si>
  <si>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</si>
  <si>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</si>
  <si>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</si>
  <si>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</si>
  <si>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</si>
  <si>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</si>
  <si>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</si>
  <si>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</si>
  <si>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</si>
  <si>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</si>
  <si>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当該値(N-4)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</si>
  <si>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</si>
  <si>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</si>
  <si>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</si>
  <si>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</si>
  <si>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当該値(N-3)</t>
    <phoneticPr fontId="5"/>
  </si>
  <si>
    <t>当該値(N-2)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</si>
  <si>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</si>
  <si>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</si>
  <si>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</si>
  <si>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</si>
  <si>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</si>
  <si>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三重県　名張市</t>
  </si>
  <si>
    <t>市営桔梗が丘駅南駐車場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</si>
  <si>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</si>
  <si>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</si>
  <si>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</si>
  <si>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</si>
  <si>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</si>
  <si>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</si>
  <si>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</si>
  <si>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</si>
  <si>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</si>
  <si>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有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</si>
  <si>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</si>
  <si>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</si>
  <si>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</si>
  <si>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</si>
  <si>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</si>
  <si>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</si>
  <si>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施設の老朽化により、令和4年度10月より閉鎖している。</t>
    <rPh sb="1" eb="3">
      <t>シセツ</t>
    </rPh>
    <rPh sb="4" eb="7">
      <t>ロウキュウカ</t>
    </rPh>
    <rPh sb="11" eb="13">
      <t>レイワ</t>
    </rPh>
    <rPh sb="14" eb="16">
      <t>ネンド</t>
    </rPh>
    <rPh sb="18" eb="19">
      <t>ガツ</t>
    </rPh>
    <rPh sb="21" eb="23">
      <t>ヘイサ</t>
    </rPh>
    <phoneticPr fontId="5"/>
  </si>
  <si>
    <t xml:space="preserve"> 施設の老朽化により、令和4年度10月より閉鎖している。
　駐車場の跡地利用を検討していく必要がある。</t>
    <rPh sb="1" eb="3">
      <t>シセツ</t>
    </rPh>
    <rPh sb="4" eb="7">
      <t>ロウキュウカ</t>
    </rPh>
    <rPh sb="11" eb="13">
      <t>レイワ</t>
    </rPh>
    <rPh sb="14" eb="16">
      <t>ネンド</t>
    </rPh>
    <rPh sb="18" eb="19">
      <t>ガツ</t>
    </rPh>
    <rPh sb="21" eb="23">
      <t>ヘイサ</t>
    </rPh>
    <rPh sb="30" eb="33">
      <t>チュウシャジョウ</t>
    </rPh>
    <rPh sb="34" eb="36">
      <t>アトチ</t>
    </rPh>
    <rPh sb="36" eb="38">
      <t>リヨウ</t>
    </rPh>
    <rPh sb="39" eb="41">
      <t>ケントウ</t>
    </rPh>
    <rPh sb="45" eb="47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</si>
</sst>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_rels/chart5.xml.rels><?xml version="1.0" encoding="UTF-8" standalone="yes"?><Relationships xmlns="http://schemas.openxmlformats.org/package/2006/relationships"><Relationship Id="rId1" Target="../drawings/drawing6.xml" Type="http://schemas.openxmlformats.org/officeDocument/2006/relationships/chartUserShapes"/></Relationships>
</file>

<file path=xl/charts/_rels/chart6.xml.rels><?xml version="1.0" encoding="UTF-8" standalone="yes"?><Relationships xmlns="http://schemas.openxmlformats.org/package/2006/relationships"><Relationship Id="rId1" Target="../drawings/drawing7.xml" Type="http://schemas.openxmlformats.org/officeDocument/2006/relationships/chartUserShapes"/></Relationships>
</file>

<file path=xl/charts/_rels/chart7.xml.rels><?xml version="1.0" encoding="UTF-8" standalone="yes"?><Relationships xmlns="http://schemas.openxmlformats.org/package/2006/relationships"><Relationship Id="rId1" Target="../drawings/drawing8.xml" Type="http://schemas.openxmlformats.org/officeDocument/2006/relationships/chartUserShapes"/></Relationships>
</file>

<file path=xl/charts/_rels/chart8.xml.rels><?xml version="1.0" encoding="UTF-8" standalone="yes"?><Relationships xmlns="http://schemas.openxmlformats.org/package/2006/relationships"><Relationship Id="rId1" Target="../drawings/drawing9.xml" Type="http://schemas.openxmlformats.org/officeDocument/2006/relationships/chartUserShapes"/></Relationships>
</file>

<file path=xl/charts/_rels/chart9.xml.rels><?xml version="1.0" encoding="UTF-8" standalone="yes"?><Relationships xmlns="http://schemas.openxmlformats.org/package/2006/relationships"><Relationship Id="rId1" Target="../drawings/drawing10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17.399999999999999</c:v>
                </c:pt>
                <c:pt idx="1">
                  <c:v>22.6</c:v>
                </c:pt>
                <c:pt idx="2">
                  <c:v>100</c:v>
                </c:pt>
                <c:pt idx="3">
                  <c:v>100</c:v>
                </c:pt>
                <c:pt idx="4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0-4C48-8536-73D33770E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384.2</c:v>
                </c:pt>
                <c:pt idx="1">
                  <c:v>754.2</c:v>
                </c:pt>
                <c:pt idx="2">
                  <c:v>383.4</c:v>
                </c:pt>
                <c:pt idx="3">
                  <c:v>338.4</c:v>
                </c:pt>
                <c:pt idx="4">
                  <c:v>1268.9000000000001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0-4C48-8536-73D33770E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9-4580-A1CC-9A0313D87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83.1</c:v>
                </c:pt>
                <c:pt idx="1">
                  <c:v>54.4</c:v>
                </c:pt>
                <c:pt idx="2">
                  <c:v>70.3</c:v>
                </c:pt>
                <c:pt idx="3">
                  <c:v>70</c:v>
                </c:pt>
                <c:pt idx="4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9-4580-A1CC-9A0313D87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358-44E5-AA79-1ACB53D2F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8-44E5-AA79-1ACB53D2F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63F-40B8-87EE-ADF2F15B9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F-40B8-87EE-ADF2F15B9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86.8</c:v>
                </c:pt>
                <c:pt idx="3">
                  <c:v>89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7-4DB9-9684-A9602E175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3.8</c:v>
                </c:pt>
                <c:pt idx="1">
                  <c:v>2</c:v>
                </c:pt>
                <c:pt idx="2">
                  <c:v>10.199999999999999</c:v>
                </c:pt>
                <c:pt idx="3">
                  <c:v>5.0999999999999996</c:v>
                </c:pt>
                <c:pt idx="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7-4DB9-9684-A9602E175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1071</c:v>
                </c:pt>
                <c:pt idx="3">
                  <c:v>1073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D-4F04-B0BE-0DD05F29F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17</c:v>
                </c:pt>
                <c:pt idx="1">
                  <c:v>15</c:v>
                </c:pt>
                <c:pt idx="2">
                  <c:v>407</c:v>
                </c:pt>
                <c:pt idx="3">
                  <c:v>166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D-4F04-B0BE-0DD05F29F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8.3000000000000007</c:v>
                </c:pt>
                <c:pt idx="1">
                  <c:v>8.3000000000000007</c:v>
                </c:pt>
                <c:pt idx="2">
                  <c:v>8.3000000000000007</c:v>
                </c:pt>
                <c:pt idx="3">
                  <c:v>8.3000000000000007</c:v>
                </c:pt>
                <c:pt idx="4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9-4C1C-8991-2350908FC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279.89999999999998</c:v>
                </c:pt>
                <c:pt idx="1">
                  <c:v>295.5</c:v>
                </c:pt>
                <c:pt idx="2">
                  <c:v>224.4</c:v>
                </c:pt>
                <c:pt idx="3">
                  <c:v>251.9</c:v>
                </c:pt>
                <c:pt idx="4">
                  <c:v>291.5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9-4C1C-8991-2350908FC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-473.6</c:v>
                </c:pt>
                <c:pt idx="1">
                  <c:v>-343</c:v>
                </c:pt>
                <c:pt idx="2">
                  <c:v>-662.7</c:v>
                </c:pt>
                <c:pt idx="3">
                  <c:v>-871.1</c:v>
                </c:pt>
                <c:pt idx="4">
                  <c:v>-1312.5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F-4417-80E0-E86B5C1C5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30.4</c:v>
                </c:pt>
                <c:pt idx="1">
                  <c:v>33.6</c:v>
                </c:pt>
                <c:pt idx="2">
                  <c:v>-122.5</c:v>
                </c:pt>
                <c:pt idx="3">
                  <c:v>8.5</c:v>
                </c:pt>
                <c:pt idx="4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F-4417-80E0-E86B5C1C5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-521</c:v>
                </c:pt>
                <c:pt idx="1">
                  <c:v>-367</c:v>
                </c:pt>
                <c:pt idx="2">
                  <c:v>-391</c:v>
                </c:pt>
                <c:pt idx="3">
                  <c:v>-392</c:v>
                </c:pt>
                <c:pt idx="4">
                  <c:v>-315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B-4016-BC71-968A9C69E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8183</c:v>
                </c:pt>
                <c:pt idx="1">
                  <c:v>7940</c:v>
                </c:pt>
                <c:pt idx="2">
                  <c:v>2576</c:v>
                </c:pt>
                <c:pt idx="3">
                  <c:v>4153</c:v>
                </c:pt>
                <c:pt idx="4">
                  <c:v>6140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B-4016-BC71-968A9C69E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DM51" zoomScale="80" zoomScaleNormal="80" zoomScaleSheetLayoutView="70" workbookViewId="0">
      <selection activeCell="ND83" sqref="ND83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三重県名張市　市営桔梗が丘駅南駐車場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駅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有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449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123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29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12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600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無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133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H30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R01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R02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R03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R04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H30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R01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R02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R03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R04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H30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R01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R02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R03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R04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17.399999999999999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22.6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100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100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7.1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86.8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89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8.3000000000000007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8.3000000000000007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8.3000000000000007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8.3000000000000007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8.3000000000000007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384.2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754.2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383.4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338.4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1268.9000000000001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3.8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2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10.199999999999999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5.0999999999999996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1.9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279.89999999999998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295.5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224.4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251.9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291.5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133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133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H30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R01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R02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R03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R04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H30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R01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R02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R03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R04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H30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R01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R02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R03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R04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1071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1073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-473.6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-343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-662.7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-871.1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-1312.5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-521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-367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-391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-392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-315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17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15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407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166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18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30.4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33.6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-122.5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8.5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26.6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8183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7940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2576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4153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6140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00"/>
      <c r="NE64" s="101"/>
      <c r="NF64" s="101"/>
      <c r="NG64" s="101"/>
      <c r="NH64" s="101"/>
      <c r="NI64" s="101"/>
      <c r="NJ64" s="101"/>
      <c r="NK64" s="101"/>
      <c r="NL64" s="101"/>
      <c r="NM64" s="101"/>
      <c r="NN64" s="101"/>
      <c r="NO64" s="101"/>
      <c r="NP64" s="101"/>
      <c r="NQ64" s="101"/>
      <c r="NR64" s="102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134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47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H30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R01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R02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R03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R04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H30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R01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R02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R03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R04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H30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R01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R02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R03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R04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83.1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54.4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70.3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70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47.6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jtDmpZ+4UVn5c0vq99SpGQSWZt7lDOcDRvr9B/lhGYr8+CKuDg4Qg1WwnVyNXx5dK+0QG54eUu0F6T4E3JYxyA==" saltValue="ta37WcKsvD9pgK45KTM8x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91</v>
      </c>
      <c r="AM5" s="47" t="s">
        <v>102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103</v>
      </c>
      <c r="AV5" s="47" t="s">
        <v>101</v>
      </c>
      <c r="AW5" s="47" t="s">
        <v>91</v>
      </c>
      <c r="AX5" s="47" t="s">
        <v>92</v>
      </c>
      <c r="AY5" s="47" t="s">
        <v>104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101</v>
      </c>
      <c r="BH5" s="47" t="s">
        <v>91</v>
      </c>
      <c r="BI5" s="47" t="s">
        <v>92</v>
      </c>
      <c r="BJ5" s="47" t="s">
        <v>104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105</v>
      </c>
      <c r="BR5" s="47" t="s">
        <v>101</v>
      </c>
      <c r="BS5" s="47" t="s">
        <v>91</v>
      </c>
      <c r="BT5" s="47" t="s">
        <v>92</v>
      </c>
      <c r="BU5" s="47" t="s">
        <v>104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106</v>
      </c>
      <c r="CD5" s="47" t="s">
        <v>107</v>
      </c>
      <c r="CE5" s="47" t="s">
        <v>92</v>
      </c>
      <c r="CF5" s="47" t="s">
        <v>104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108</v>
      </c>
      <c r="CQ5" s="47" t="s">
        <v>109</v>
      </c>
      <c r="CR5" s="47" t="s">
        <v>92</v>
      </c>
      <c r="CS5" s="47" t="s">
        <v>104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101</v>
      </c>
      <c r="DB5" s="47" t="s">
        <v>109</v>
      </c>
      <c r="DC5" s="47" t="s">
        <v>92</v>
      </c>
      <c r="DD5" s="47" t="s">
        <v>104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110</v>
      </c>
      <c r="DM5" s="47" t="s">
        <v>91</v>
      </c>
      <c r="DN5" s="47" t="s">
        <v>92</v>
      </c>
      <c r="DO5" s="47" t="s">
        <v>104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111</v>
      </c>
      <c r="B6" s="48">
        <f>B8</f>
        <v>2022</v>
      </c>
      <c r="C6" s="48">
        <f t="shared" ref="C6:X6" si="1">C8</f>
        <v>242080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4</v>
      </c>
      <c r="H6" s="48" t="str">
        <f>SUBSTITUTE(H8,"　","")</f>
        <v>三重県名張市</v>
      </c>
      <c r="I6" s="48" t="str">
        <f t="shared" si="1"/>
        <v>市営桔梗が丘駅南駐車場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29</v>
      </c>
      <c r="S6" s="50" t="str">
        <f t="shared" si="1"/>
        <v>駅</v>
      </c>
      <c r="T6" s="50" t="str">
        <f t="shared" si="1"/>
        <v>有</v>
      </c>
      <c r="U6" s="51">
        <f t="shared" si="1"/>
        <v>449</v>
      </c>
      <c r="V6" s="51">
        <f t="shared" si="1"/>
        <v>12</v>
      </c>
      <c r="W6" s="51">
        <f t="shared" si="1"/>
        <v>600</v>
      </c>
      <c r="X6" s="50" t="str">
        <f t="shared" si="1"/>
        <v>無</v>
      </c>
      <c r="Y6" s="52">
        <f>IF(Y8="-",NA(),Y8)</f>
        <v>17.399999999999999</v>
      </c>
      <c r="Z6" s="52">
        <f t="shared" ref="Z6:AH6" si="2">IF(Z8="-",NA(),Z8)</f>
        <v>22.6</v>
      </c>
      <c r="AA6" s="52">
        <f t="shared" si="2"/>
        <v>100</v>
      </c>
      <c r="AB6" s="52">
        <f t="shared" si="2"/>
        <v>100</v>
      </c>
      <c r="AC6" s="52">
        <f t="shared" si="2"/>
        <v>7.1</v>
      </c>
      <c r="AD6" s="52">
        <f t="shared" si="2"/>
        <v>384.2</v>
      </c>
      <c r="AE6" s="52">
        <f t="shared" si="2"/>
        <v>754.2</v>
      </c>
      <c r="AF6" s="52">
        <f t="shared" si="2"/>
        <v>383.4</v>
      </c>
      <c r="AG6" s="52">
        <f t="shared" si="2"/>
        <v>338.4</v>
      </c>
      <c r="AH6" s="52">
        <f t="shared" si="2"/>
        <v>1268.9000000000001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86.8</v>
      </c>
      <c r="AM6" s="52">
        <f t="shared" si="3"/>
        <v>89</v>
      </c>
      <c r="AN6" s="52">
        <f t="shared" si="3"/>
        <v>0</v>
      </c>
      <c r="AO6" s="52">
        <f t="shared" si="3"/>
        <v>3.8</v>
      </c>
      <c r="AP6" s="52">
        <f t="shared" si="3"/>
        <v>2</v>
      </c>
      <c r="AQ6" s="52">
        <f t="shared" si="3"/>
        <v>10.199999999999999</v>
      </c>
      <c r="AR6" s="52">
        <f t="shared" si="3"/>
        <v>5.0999999999999996</v>
      </c>
      <c r="AS6" s="52">
        <f t="shared" si="3"/>
        <v>1.9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1071</v>
      </c>
      <c r="AX6" s="53">
        <f t="shared" si="4"/>
        <v>1073</v>
      </c>
      <c r="AY6" s="53">
        <f t="shared" si="4"/>
        <v>0</v>
      </c>
      <c r="AZ6" s="53">
        <f t="shared" si="4"/>
        <v>17</v>
      </c>
      <c r="BA6" s="53">
        <f t="shared" si="4"/>
        <v>15</v>
      </c>
      <c r="BB6" s="53">
        <f t="shared" si="4"/>
        <v>407</v>
      </c>
      <c r="BC6" s="53">
        <f t="shared" si="4"/>
        <v>166</v>
      </c>
      <c r="BD6" s="53">
        <f t="shared" si="4"/>
        <v>18</v>
      </c>
      <c r="BE6" s="51" t="str">
        <f>IF(BE8="-","",IF(BE8="-","【-】","【"&amp;SUBSTITUTE(TEXT(BE8,"#,##0"),"-","△")&amp;"】"))</f>
        <v>【33】</v>
      </c>
      <c r="BF6" s="52">
        <f>IF(BF8="-",NA(),BF8)</f>
        <v>-473.6</v>
      </c>
      <c r="BG6" s="52">
        <f t="shared" ref="BG6:BO6" si="5">IF(BG8="-",NA(),BG8)</f>
        <v>-343</v>
      </c>
      <c r="BH6" s="52">
        <f t="shared" si="5"/>
        <v>-662.7</v>
      </c>
      <c r="BI6" s="52">
        <f t="shared" si="5"/>
        <v>-871.1</v>
      </c>
      <c r="BJ6" s="52">
        <f t="shared" si="5"/>
        <v>-1312.5</v>
      </c>
      <c r="BK6" s="52">
        <f t="shared" si="5"/>
        <v>30.4</v>
      </c>
      <c r="BL6" s="52">
        <f t="shared" si="5"/>
        <v>33.6</v>
      </c>
      <c r="BM6" s="52">
        <f t="shared" si="5"/>
        <v>-122.5</v>
      </c>
      <c r="BN6" s="52">
        <f t="shared" si="5"/>
        <v>8.5</v>
      </c>
      <c r="BO6" s="52">
        <f t="shared" si="5"/>
        <v>26.6</v>
      </c>
      <c r="BP6" s="49" t="str">
        <f>IF(BP8="-","",IF(BP8="-","【-】","【"&amp;SUBSTITUTE(TEXT(BP8,"#,##0.0"),"-","△")&amp;"】"))</f>
        <v>【12.8】</v>
      </c>
      <c r="BQ6" s="53">
        <f>IF(BQ8="-",NA(),BQ8)</f>
        <v>-521</v>
      </c>
      <c r="BR6" s="53">
        <f t="shared" ref="BR6:BZ6" si="6">IF(BR8="-",NA(),BR8)</f>
        <v>-367</v>
      </c>
      <c r="BS6" s="53">
        <f t="shared" si="6"/>
        <v>-391</v>
      </c>
      <c r="BT6" s="53">
        <f t="shared" si="6"/>
        <v>-392</v>
      </c>
      <c r="BU6" s="53">
        <f t="shared" si="6"/>
        <v>-315</v>
      </c>
      <c r="BV6" s="53">
        <f t="shared" si="6"/>
        <v>8183</v>
      </c>
      <c r="BW6" s="53">
        <f t="shared" si="6"/>
        <v>7940</v>
      </c>
      <c r="BX6" s="53">
        <f t="shared" si="6"/>
        <v>2576</v>
      </c>
      <c r="BY6" s="53">
        <f t="shared" si="6"/>
        <v>4153</v>
      </c>
      <c r="BZ6" s="53">
        <f t="shared" si="6"/>
        <v>6140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112</v>
      </c>
      <c r="CM6" s="51">
        <f t="shared" ref="CM6:CN6" si="7">CM8</f>
        <v>47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112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83.1</v>
      </c>
      <c r="DF6" s="52">
        <f t="shared" si="8"/>
        <v>54.4</v>
      </c>
      <c r="DG6" s="52">
        <f t="shared" si="8"/>
        <v>70.3</v>
      </c>
      <c r="DH6" s="52">
        <f t="shared" si="8"/>
        <v>70</v>
      </c>
      <c r="DI6" s="52">
        <f t="shared" si="8"/>
        <v>47.6</v>
      </c>
      <c r="DJ6" s="49" t="str">
        <f>IF(DJ8="-","",IF(DJ8="-","【-】","【"&amp;SUBSTITUTE(TEXT(DJ8,"#,##0.0"),"-","△")&amp;"】"))</f>
        <v>【72.2】</v>
      </c>
      <c r="DK6" s="52">
        <f>IF(DK8="-",NA(),DK8)</f>
        <v>8.3000000000000007</v>
      </c>
      <c r="DL6" s="52">
        <f t="shared" ref="DL6:DT6" si="9">IF(DL8="-",NA(),DL8)</f>
        <v>8.3000000000000007</v>
      </c>
      <c r="DM6" s="52">
        <f t="shared" si="9"/>
        <v>8.3000000000000007</v>
      </c>
      <c r="DN6" s="52">
        <f t="shared" si="9"/>
        <v>8.3000000000000007</v>
      </c>
      <c r="DO6" s="52">
        <f t="shared" si="9"/>
        <v>8.3000000000000007</v>
      </c>
      <c r="DP6" s="52">
        <f t="shared" si="9"/>
        <v>279.89999999999998</v>
      </c>
      <c r="DQ6" s="52">
        <f t="shared" si="9"/>
        <v>295.5</v>
      </c>
      <c r="DR6" s="52">
        <f t="shared" si="9"/>
        <v>224.4</v>
      </c>
      <c r="DS6" s="52">
        <f t="shared" si="9"/>
        <v>251.9</v>
      </c>
      <c r="DT6" s="52">
        <f t="shared" si="9"/>
        <v>291.5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15">
      <c r="A7" s="37" t="s">
        <v>113</v>
      </c>
      <c r="B7" s="48">
        <f t="shared" ref="B7:X7" si="10">B8</f>
        <v>2022</v>
      </c>
      <c r="C7" s="48">
        <f t="shared" si="10"/>
        <v>242080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4</v>
      </c>
      <c r="H7" s="48" t="str">
        <f t="shared" si="10"/>
        <v>三重県　名張市</v>
      </c>
      <c r="I7" s="48" t="str">
        <f t="shared" si="10"/>
        <v>市営桔梗が丘駅南駐車場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29</v>
      </c>
      <c r="S7" s="50" t="str">
        <f t="shared" si="10"/>
        <v>駅</v>
      </c>
      <c r="T7" s="50" t="str">
        <f t="shared" si="10"/>
        <v>有</v>
      </c>
      <c r="U7" s="51">
        <f t="shared" si="10"/>
        <v>449</v>
      </c>
      <c r="V7" s="51">
        <f t="shared" si="10"/>
        <v>12</v>
      </c>
      <c r="W7" s="51">
        <f t="shared" si="10"/>
        <v>600</v>
      </c>
      <c r="X7" s="50" t="str">
        <f t="shared" si="10"/>
        <v>無</v>
      </c>
      <c r="Y7" s="52">
        <f>Y8</f>
        <v>17.399999999999999</v>
      </c>
      <c r="Z7" s="52">
        <f t="shared" ref="Z7:AH7" si="11">Z8</f>
        <v>22.6</v>
      </c>
      <c r="AA7" s="52">
        <f t="shared" si="11"/>
        <v>100</v>
      </c>
      <c r="AB7" s="52">
        <f t="shared" si="11"/>
        <v>100</v>
      </c>
      <c r="AC7" s="52">
        <f t="shared" si="11"/>
        <v>7.1</v>
      </c>
      <c r="AD7" s="52">
        <f t="shared" si="11"/>
        <v>384.2</v>
      </c>
      <c r="AE7" s="52">
        <f t="shared" si="11"/>
        <v>754.2</v>
      </c>
      <c r="AF7" s="52">
        <f t="shared" si="11"/>
        <v>383.4</v>
      </c>
      <c r="AG7" s="52">
        <f t="shared" si="11"/>
        <v>338.4</v>
      </c>
      <c r="AH7" s="52">
        <f t="shared" si="11"/>
        <v>1268.9000000000001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86.8</v>
      </c>
      <c r="AM7" s="52">
        <f t="shared" si="12"/>
        <v>89</v>
      </c>
      <c r="AN7" s="52">
        <f t="shared" si="12"/>
        <v>0</v>
      </c>
      <c r="AO7" s="52">
        <f t="shared" si="12"/>
        <v>3.8</v>
      </c>
      <c r="AP7" s="52">
        <f t="shared" si="12"/>
        <v>2</v>
      </c>
      <c r="AQ7" s="52">
        <f t="shared" si="12"/>
        <v>10.199999999999999</v>
      </c>
      <c r="AR7" s="52">
        <f t="shared" si="12"/>
        <v>5.0999999999999996</v>
      </c>
      <c r="AS7" s="52">
        <f t="shared" si="12"/>
        <v>1.9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1071</v>
      </c>
      <c r="AX7" s="53">
        <f t="shared" si="13"/>
        <v>1073</v>
      </c>
      <c r="AY7" s="53">
        <f t="shared" si="13"/>
        <v>0</v>
      </c>
      <c r="AZ7" s="53">
        <f t="shared" si="13"/>
        <v>17</v>
      </c>
      <c r="BA7" s="53">
        <f t="shared" si="13"/>
        <v>15</v>
      </c>
      <c r="BB7" s="53">
        <f t="shared" si="13"/>
        <v>407</v>
      </c>
      <c r="BC7" s="53">
        <f t="shared" si="13"/>
        <v>166</v>
      </c>
      <c r="BD7" s="53">
        <f t="shared" si="13"/>
        <v>18</v>
      </c>
      <c r="BE7" s="51"/>
      <c r="BF7" s="52">
        <f>BF8</f>
        <v>-473.6</v>
      </c>
      <c r="BG7" s="52">
        <f t="shared" ref="BG7:BO7" si="14">BG8</f>
        <v>-343</v>
      </c>
      <c r="BH7" s="52">
        <f t="shared" si="14"/>
        <v>-662.7</v>
      </c>
      <c r="BI7" s="52">
        <f t="shared" si="14"/>
        <v>-871.1</v>
      </c>
      <c r="BJ7" s="52">
        <f t="shared" si="14"/>
        <v>-1312.5</v>
      </c>
      <c r="BK7" s="52">
        <f t="shared" si="14"/>
        <v>30.4</v>
      </c>
      <c r="BL7" s="52">
        <f t="shared" si="14"/>
        <v>33.6</v>
      </c>
      <c r="BM7" s="52">
        <f t="shared" si="14"/>
        <v>-122.5</v>
      </c>
      <c r="BN7" s="52">
        <f t="shared" si="14"/>
        <v>8.5</v>
      </c>
      <c r="BO7" s="52">
        <f t="shared" si="14"/>
        <v>26.6</v>
      </c>
      <c r="BP7" s="49"/>
      <c r="BQ7" s="53">
        <f>BQ8</f>
        <v>-521</v>
      </c>
      <c r="BR7" s="53">
        <f t="shared" ref="BR7:BZ7" si="15">BR8</f>
        <v>-367</v>
      </c>
      <c r="BS7" s="53">
        <f t="shared" si="15"/>
        <v>-391</v>
      </c>
      <c r="BT7" s="53">
        <f t="shared" si="15"/>
        <v>-392</v>
      </c>
      <c r="BU7" s="53">
        <f t="shared" si="15"/>
        <v>-315</v>
      </c>
      <c r="BV7" s="53">
        <f t="shared" si="15"/>
        <v>8183</v>
      </c>
      <c r="BW7" s="53">
        <f t="shared" si="15"/>
        <v>7940</v>
      </c>
      <c r="BX7" s="53">
        <f t="shared" si="15"/>
        <v>2576</v>
      </c>
      <c r="BY7" s="53">
        <f t="shared" si="15"/>
        <v>4153</v>
      </c>
      <c r="BZ7" s="53">
        <f t="shared" si="15"/>
        <v>6140</v>
      </c>
      <c r="CA7" s="51"/>
      <c r="CB7" s="52" t="s">
        <v>114</v>
      </c>
      <c r="CC7" s="52" t="s">
        <v>114</v>
      </c>
      <c r="CD7" s="52" t="s">
        <v>114</v>
      </c>
      <c r="CE7" s="52" t="s">
        <v>114</v>
      </c>
      <c r="CF7" s="52" t="s">
        <v>114</v>
      </c>
      <c r="CG7" s="52" t="s">
        <v>114</v>
      </c>
      <c r="CH7" s="52" t="s">
        <v>114</v>
      </c>
      <c r="CI7" s="52" t="s">
        <v>114</v>
      </c>
      <c r="CJ7" s="52" t="s">
        <v>114</v>
      </c>
      <c r="CK7" s="52" t="s">
        <v>112</v>
      </c>
      <c r="CL7" s="49"/>
      <c r="CM7" s="51">
        <f>CM8</f>
        <v>47</v>
      </c>
      <c r="CN7" s="51">
        <f>CN8</f>
        <v>0</v>
      </c>
      <c r="CO7" s="52" t="s">
        <v>114</v>
      </c>
      <c r="CP7" s="52" t="s">
        <v>114</v>
      </c>
      <c r="CQ7" s="52" t="s">
        <v>114</v>
      </c>
      <c r="CR7" s="52" t="s">
        <v>114</v>
      </c>
      <c r="CS7" s="52" t="s">
        <v>114</v>
      </c>
      <c r="CT7" s="52" t="s">
        <v>114</v>
      </c>
      <c r="CU7" s="52" t="s">
        <v>114</v>
      </c>
      <c r="CV7" s="52" t="s">
        <v>114</v>
      </c>
      <c r="CW7" s="52" t="s">
        <v>114</v>
      </c>
      <c r="CX7" s="52" t="s">
        <v>112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83.1</v>
      </c>
      <c r="DF7" s="52">
        <f t="shared" si="16"/>
        <v>54.4</v>
      </c>
      <c r="DG7" s="52">
        <f t="shared" si="16"/>
        <v>70.3</v>
      </c>
      <c r="DH7" s="52">
        <f t="shared" si="16"/>
        <v>70</v>
      </c>
      <c r="DI7" s="52">
        <f t="shared" si="16"/>
        <v>47.6</v>
      </c>
      <c r="DJ7" s="49"/>
      <c r="DK7" s="52">
        <f>DK8</f>
        <v>8.3000000000000007</v>
      </c>
      <c r="DL7" s="52">
        <f t="shared" ref="DL7:DT7" si="17">DL8</f>
        <v>8.3000000000000007</v>
      </c>
      <c r="DM7" s="52">
        <f t="shared" si="17"/>
        <v>8.3000000000000007</v>
      </c>
      <c r="DN7" s="52">
        <f t="shared" si="17"/>
        <v>8.3000000000000007</v>
      </c>
      <c r="DO7" s="52">
        <f t="shared" si="17"/>
        <v>8.3000000000000007</v>
      </c>
      <c r="DP7" s="52">
        <f t="shared" si="17"/>
        <v>279.89999999999998</v>
      </c>
      <c r="DQ7" s="52">
        <f t="shared" si="17"/>
        <v>295.5</v>
      </c>
      <c r="DR7" s="52">
        <f t="shared" si="17"/>
        <v>224.4</v>
      </c>
      <c r="DS7" s="52">
        <f t="shared" si="17"/>
        <v>251.9</v>
      </c>
      <c r="DT7" s="52">
        <f t="shared" si="17"/>
        <v>291.5</v>
      </c>
      <c r="DU7" s="49"/>
    </row>
    <row r="8" spans="1:125" s="54" customFormat="1" x14ac:dyDescent="0.15">
      <c r="A8" s="37"/>
      <c r="B8" s="55">
        <v>2022</v>
      </c>
      <c r="C8" s="55">
        <v>242080</v>
      </c>
      <c r="D8" s="55">
        <v>47</v>
      </c>
      <c r="E8" s="55">
        <v>14</v>
      </c>
      <c r="F8" s="55">
        <v>0</v>
      </c>
      <c r="G8" s="55">
        <v>4</v>
      </c>
      <c r="H8" s="55" t="s">
        <v>115</v>
      </c>
      <c r="I8" s="55" t="s">
        <v>116</v>
      </c>
      <c r="J8" s="55" t="s">
        <v>117</v>
      </c>
      <c r="K8" s="55" t="s">
        <v>118</v>
      </c>
      <c r="L8" s="55" t="s">
        <v>119</v>
      </c>
      <c r="M8" s="55" t="s">
        <v>120</v>
      </c>
      <c r="N8" s="55" t="s">
        <v>121</v>
      </c>
      <c r="O8" s="56" t="s">
        <v>122</v>
      </c>
      <c r="P8" s="57" t="s">
        <v>123</v>
      </c>
      <c r="Q8" s="57" t="s">
        <v>124</v>
      </c>
      <c r="R8" s="58">
        <v>29</v>
      </c>
      <c r="S8" s="57" t="s">
        <v>125</v>
      </c>
      <c r="T8" s="57" t="s">
        <v>126</v>
      </c>
      <c r="U8" s="58">
        <v>449</v>
      </c>
      <c r="V8" s="58">
        <v>12</v>
      </c>
      <c r="W8" s="58">
        <v>600</v>
      </c>
      <c r="X8" s="57" t="s">
        <v>127</v>
      </c>
      <c r="Y8" s="59">
        <v>17.399999999999999</v>
      </c>
      <c r="Z8" s="59">
        <v>22.6</v>
      </c>
      <c r="AA8" s="59">
        <v>100</v>
      </c>
      <c r="AB8" s="59">
        <v>100</v>
      </c>
      <c r="AC8" s="59">
        <v>7.1</v>
      </c>
      <c r="AD8" s="59">
        <v>384.2</v>
      </c>
      <c r="AE8" s="59">
        <v>754.2</v>
      </c>
      <c r="AF8" s="59">
        <v>383.4</v>
      </c>
      <c r="AG8" s="59">
        <v>338.4</v>
      </c>
      <c r="AH8" s="59">
        <v>1268.9000000000001</v>
      </c>
      <c r="AI8" s="56">
        <v>676.8</v>
      </c>
      <c r="AJ8" s="59">
        <v>0</v>
      </c>
      <c r="AK8" s="59">
        <v>0</v>
      </c>
      <c r="AL8" s="59">
        <v>86.8</v>
      </c>
      <c r="AM8" s="59">
        <v>89</v>
      </c>
      <c r="AN8" s="59">
        <v>0</v>
      </c>
      <c r="AO8" s="59">
        <v>3.8</v>
      </c>
      <c r="AP8" s="59">
        <v>2</v>
      </c>
      <c r="AQ8" s="59">
        <v>10.199999999999999</v>
      </c>
      <c r="AR8" s="59">
        <v>5.0999999999999996</v>
      </c>
      <c r="AS8" s="59">
        <v>1.9</v>
      </c>
      <c r="AT8" s="56">
        <v>3.6</v>
      </c>
      <c r="AU8" s="60">
        <v>0</v>
      </c>
      <c r="AV8" s="60">
        <v>0</v>
      </c>
      <c r="AW8" s="60">
        <v>1071</v>
      </c>
      <c r="AX8" s="60">
        <v>1073</v>
      </c>
      <c r="AY8" s="60">
        <v>0</v>
      </c>
      <c r="AZ8" s="60">
        <v>17</v>
      </c>
      <c r="BA8" s="60">
        <v>15</v>
      </c>
      <c r="BB8" s="60">
        <v>407</v>
      </c>
      <c r="BC8" s="60">
        <v>166</v>
      </c>
      <c r="BD8" s="60">
        <v>18</v>
      </c>
      <c r="BE8" s="60">
        <v>33</v>
      </c>
      <c r="BF8" s="59">
        <v>-473.6</v>
      </c>
      <c r="BG8" s="59">
        <v>-343</v>
      </c>
      <c r="BH8" s="59">
        <v>-662.7</v>
      </c>
      <c r="BI8" s="59">
        <v>-871.1</v>
      </c>
      <c r="BJ8" s="59">
        <v>-1312.5</v>
      </c>
      <c r="BK8" s="59">
        <v>30.4</v>
      </c>
      <c r="BL8" s="59">
        <v>33.6</v>
      </c>
      <c r="BM8" s="59">
        <v>-122.5</v>
      </c>
      <c r="BN8" s="59">
        <v>8.5</v>
      </c>
      <c r="BO8" s="59">
        <v>26.6</v>
      </c>
      <c r="BP8" s="56">
        <v>12.8</v>
      </c>
      <c r="BQ8" s="60">
        <v>-521</v>
      </c>
      <c r="BR8" s="60">
        <v>-367</v>
      </c>
      <c r="BS8" s="60">
        <v>-391</v>
      </c>
      <c r="BT8" s="61">
        <v>-392</v>
      </c>
      <c r="BU8" s="61">
        <v>-315</v>
      </c>
      <c r="BV8" s="60">
        <v>8183</v>
      </c>
      <c r="BW8" s="60">
        <v>7940</v>
      </c>
      <c r="BX8" s="60">
        <v>2576</v>
      </c>
      <c r="BY8" s="60">
        <v>4153</v>
      </c>
      <c r="BZ8" s="60">
        <v>6140</v>
      </c>
      <c r="CA8" s="58">
        <v>10556</v>
      </c>
      <c r="CB8" s="59" t="s">
        <v>119</v>
      </c>
      <c r="CC8" s="59" t="s">
        <v>119</v>
      </c>
      <c r="CD8" s="59" t="s">
        <v>119</v>
      </c>
      <c r="CE8" s="59" t="s">
        <v>119</v>
      </c>
      <c r="CF8" s="59" t="s">
        <v>119</v>
      </c>
      <c r="CG8" s="59" t="s">
        <v>119</v>
      </c>
      <c r="CH8" s="59" t="s">
        <v>119</v>
      </c>
      <c r="CI8" s="59" t="s">
        <v>119</v>
      </c>
      <c r="CJ8" s="59" t="s">
        <v>119</v>
      </c>
      <c r="CK8" s="59" t="s">
        <v>119</v>
      </c>
      <c r="CL8" s="56" t="s">
        <v>119</v>
      </c>
      <c r="CM8" s="58">
        <v>47</v>
      </c>
      <c r="CN8" s="58">
        <v>0</v>
      </c>
      <c r="CO8" s="59" t="s">
        <v>119</v>
      </c>
      <c r="CP8" s="59" t="s">
        <v>119</v>
      </c>
      <c r="CQ8" s="59" t="s">
        <v>119</v>
      </c>
      <c r="CR8" s="59" t="s">
        <v>119</v>
      </c>
      <c r="CS8" s="59" t="s">
        <v>119</v>
      </c>
      <c r="CT8" s="59" t="s">
        <v>119</v>
      </c>
      <c r="CU8" s="59" t="s">
        <v>119</v>
      </c>
      <c r="CV8" s="59" t="s">
        <v>119</v>
      </c>
      <c r="CW8" s="59" t="s">
        <v>119</v>
      </c>
      <c r="CX8" s="59" t="s">
        <v>119</v>
      </c>
      <c r="CY8" s="56" t="s">
        <v>119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83.1</v>
      </c>
      <c r="DF8" s="59">
        <v>54.4</v>
      </c>
      <c r="DG8" s="59">
        <v>70.3</v>
      </c>
      <c r="DH8" s="59">
        <v>70</v>
      </c>
      <c r="DI8" s="59">
        <v>47.6</v>
      </c>
      <c r="DJ8" s="56">
        <v>72.2</v>
      </c>
      <c r="DK8" s="59">
        <v>8.3000000000000007</v>
      </c>
      <c r="DL8" s="59">
        <v>8.3000000000000007</v>
      </c>
      <c r="DM8" s="59">
        <v>8.3000000000000007</v>
      </c>
      <c r="DN8" s="59">
        <v>8.3000000000000007</v>
      </c>
      <c r="DO8" s="59">
        <v>8.3000000000000007</v>
      </c>
      <c r="DP8" s="59">
        <v>279.89999999999998</v>
      </c>
      <c r="DQ8" s="59">
        <v>295.5</v>
      </c>
      <c r="DR8" s="59">
        <v>224.4</v>
      </c>
      <c r="DS8" s="59">
        <v>251.9</v>
      </c>
      <c r="DT8" s="59">
        <v>291.5</v>
      </c>
      <c r="DU8" s="56">
        <v>201.6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128</v>
      </c>
      <c r="C10" s="64" t="s">
        <v>129</v>
      </c>
      <c r="D10" s="64" t="s">
        <v>130</v>
      </c>
      <c r="E10" s="64" t="s">
        <v>131</v>
      </c>
      <c r="F10" s="64" t="s">
        <v>132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