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ncc-svnb18\部署別$\上下水道部経営総務室\下水道事業\経営比較分析表\R4\依頼及び様式\回答\"/>
    </mc:Choice>
  </mc:AlternateContent>
  <xr:revisionPtr revIDLastSave="0" documentId="13_ncr:1_{8A581A8E-72B0-4242-AD2C-02C8F5FC9364}" xr6:coauthVersionLast="36" xr6:coauthVersionMax="36" xr10:uidLastSave="{00000000-0000-0000-0000-000000000000}"/>
  <workbookProtection workbookAlgorithmName="SHA-512" workbookHashValue="5UFv5+XhaCGSvWW7DGipHjjHZNhD2OZGVeAmoaLh+YPdo5CBMfeCR0kDPfnfNzIafFENqkbrUEFEZtbWaFdH+w==" workbookSaltValue="SUlNLmX/Z4hiHlHSF3lUe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W10" i="4"/>
  <c r="B10" i="4"/>
  <c r="BB8" i="4"/>
  <c r="W8" i="4"/>
  <c r="I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<sst xmlns="http://schemas.openxmlformats.org/spreadsheetml/2006/main" count="275" uniqueCount="116">
  <si>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</si>
  <si>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</si>
  <si>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</si>
  <si>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</si>
  <si>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</si>
  <si>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</si>
  <si>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</si>
  <si>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</si>
  <si>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</si>
  <si>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</si>
  <si>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</si>
  <si>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</si>
  <si>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</si>
  <si>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</si>
  <si>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</si>
  <si>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</si>
  <si>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</si>
  <si>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</si>
  <si>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</si>
  <si>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</si>
  <si>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</si>
  <si>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</si>
  <si>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</si>
  <si>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</si>
  <si>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</si>
  <si>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</si>
  <si>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</si>
  <si>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</si>
  <si>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</si>
  <si>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</si>
  <si>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</si>
  <si>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</si>
  <si>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</si>
  <si>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</si>
  <si>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</si>
  <si>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</si>
  <si>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</si>
  <si>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</si>
  <si>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</si>
  <si>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</si>
  <si>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</si>
  <si>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</si>
  <si>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</si>
  <si>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</si>
  <si>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</si>
  <si>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</si>
  <si>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</si>
  <si>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</si>
  <si>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</si>
  <si>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</si>
  <si>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</si>
  <si>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</si>
  <si>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</si>
  <si>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</si>
  <si>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</si>
  <si>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</si>
  <si>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</si>
  <si>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</si>
  <si>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</si>
  <si>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</si>
  <si>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</si>
  <si>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</si>
  <si>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</si>
  <si>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</si>
  <si>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</si>
  <si>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</si>
  <si>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</si>
  <si>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</si>
  <si>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</si>
  <si>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</si>
  <si>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</si>
  <si>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</si>
  <si>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</si>
  <si>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</si>
  <si>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</si>
  <si>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</si>
  <si>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</si>
  <si>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</si>
  <si>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</si>
  <si>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</si>
  <si>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</si>
  <si>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</si>
  <si>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</si>
  <si>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</si>
  <si>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</si>
  <si>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</si>
  <si>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</si>
  <si>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</si>
  <si>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</si>
  <si>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</si>
  <si>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</si>
  <si>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</si>
  <si>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</si>
  <si>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</si>
  <si>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</si>
  <si>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</si>
  <si>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</si>
  <si>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</si>
  <si>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</si>
  <si>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</si>
  <si>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</si>
  <si>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</si>
  <si>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</si>
  <si>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</si>
  <si>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</si>
  <si>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</si>
  <si>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</si>
  <si>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</si>
  <si>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</si>
  <si>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</si>
  <si>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</si>
  <si>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</si>
  <si>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</si>
  <si>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市の農業集落排水事業では、最も古い地区での供用開始が平成3年となっており、管渠については耐用年数に達していないことから、②管渠老朽化率、③管渠改善率ともに0％である。しかしながら、処理施設の機器においては耐用年数が短いことから更新・修繕を行っている。そのため平成29年度に機能強化(対策)計画を策定しており、計画に基づき老朽化対策に取組んでいる。</t>
    <rPh sb="50" eb="51">
      <t>タッ</t>
    </rPh>
    <rPh sb="62" eb="64">
      <t>カンキョ</t>
    </rPh>
    <rPh sb="64" eb="67">
      <t>ロウキュウカ</t>
    </rPh>
    <rPh sb="67" eb="68">
      <t>リツ</t>
    </rPh>
    <rPh sb="70" eb="72">
      <t>カンキョ</t>
    </rPh>
    <rPh sb="72" eb="74">
      <t>カイゼン</t>
    </rPh>
    <rPh sb="74" eb="75">
      <t>リツ</t>
    </rPh>
    <rPh sb="130" eb="132">
      <t>ヘイセイ</t>
    </rPh>
    <phoneticPr fontId="4"/>
  </si>
  <si>
    <t>　農業集落排水事業については、平成30年度に11処理区全ての整備を完了し供用を行っているが、20年以上経過した施設が多くあることから機能強化対策計画に基づき、改築更新事業に取り組んでいる。また旧使用料体系時に多くの施設の建設を終えていることから、現状の経営状況に施設規模が見合わなくなってきていることがうかがえるため、維持管理適正化計画の検討をすすめていく。
地方公営企業法としての決算数値を踏まえた経営状況の分析を行うとともに、令和5年度に改定した経営戦略を活用し経営改善に取り組んでいく。</t>
    <rPh sb="1" eb="9">
      <t>ノウギョウシュウラクハイスイジギョウ</t>
    </rPh>
    <rPh sb="15" eb="17">
      <t>ヘイセイ</t>
    </rPh>
    <rPh sb="19" eb="21">
      <t>ネンド</t>
    </rPh>
    <rPh sb="24" eb="26">
      <t>ショリ</t>
    </rPh>
    <rPh sb="26" eb="27">
      <t>ク</t>
    </rPh>
    <rPh sb="27" eb="28">
      <t>スベ</t>
    </rPh>
    <rPh sb="30" eb="32">
      <t>セイビ</t>
    </rPh>
    <rPh sb="33" eb="35">
      <t>カンリョウ</t>
    </rPh>
    <rPh sb="36" eb="38">
      <t>キョウヨウ</t>
    </rPh>
    <rPh sb="39" eb="40">
      <t>オコナ</t>
    </rPh>
    <rPh sb="48" eb="49">
      <t>ネン</t>
    </rPh>
    <rPh sb="49" eb="51">
      <t>イジョウ</t>
    </rPh>
    <rPh sb="51" eb="53">
      <t>ケイカ</t>
    </rPh>
    <rPh sb="55" eb="57">
      <t>シセツ</t>
    </rPh>
    <rPh sb="58" eb="59">
      <t>オオ</t>
    </rPh>
    <rPh sb="66" eb="68">
      <t>キノウ</t>
    </rPh>
    <rPh sb="68" eb="70">
      <t>キョウカ</t>
    </rPh>
    <rPh sb="70" eb="72">
      <t>タイサク</t>
    </rPh>
    <rPh sb="72" eb="74">
      <t>ケイカク</t>
    </rPh>
    <rPh sb="75" eb="76">
      <t>モト</t>
    </rPh>
    <rPh sb="79" eb="81">
      <t>カイチク</t>
    </rPh>
    <rPh sb="81" eb="83">
      <t>コウシン</t>
    </rPh>
    <rPh sb="83" eb="85">
      <t>ジギョウ</t>
    </rPh>
    <rPh sb="86" eb="87">
      <t>ト</t>
    </rPh>
    <rPh sb="88" eb="89">
      <t>ク</t>
    </rPh>
    <rPh sb="96" eb="97">
      <t>キュウ</t>
    </rPh>
    <rPh sb="97" eb="100">
      <t>シヨウリョウ</t>
    </rPh>
    <rPh sb="100" eb="102">
      <t>タイケイ</t>
    </rPh>
    <rPh sb="102" eb="103">
      <t>ジ</t>
    </rPh>
    <rPh sb="104" eb="105">
      <t>オオ</t>
    </rPh>
    <rPh sb="107" eb="109">
      <t>シセツ</t>
    </rPh>
    <rPh sb="110" eb="112">
      <t>ケンセツ</t>
    </rPh>
    <rPh sb="113" eb="114">
      <t>オ</t>
    </rPh>
    <rPh sb="123" eb="125">
      <t>ゲンジョウ</t>
    </rPh>
    <rPh sb="126" eb="128">
      <t>ケイエイ</t>
    </rPh>
    <rPh sb="128" eb="130">
      <t>ジョウキョウ</t>
    </rPh>
    <rPh sb="131" eb="133">
      <t>シセツ</t>
    </rPh>
    <rPh sb="133" eb="135">
      <t>キボ</t>
    </rPh>
    <rPh sb="136" eb="138">
      <t>ミア</t>
    </rPh>
    <rPh sb="159" eb="161">
      <t>イジ</t>
    </rPh>
    <rPh sb="161" eb="163">
      <t>カンリ</t>
    </rPh>
    <rPh sb="163" eb="166">
      <t>テキセイカ</t>
    </rPh>
    <rPh sb="166" eb="168">
      <t>ケイカク</t>
    </rPh>
    <rPh sb="169" eb="171">
      <t>ケントウ</t>
    </rPh>
    <rPh sb="200" eb="202">
      <t>チホウ</t>
    </rPh>
    <rPh sb="202" eb="204">
      <t>コウエイ</t>
    </rPh>
    <rPh sb="204" eb="206">
      <t>キギョウ</t>
    </rPh>
    <rPh sb="206" eb="207">
      <t>ホウ</t>
    </rPh>
    <rPh sb="211" eb="213">
      <t>ケッサン</t>
    </rPh>
    <rPh sb="213" eb="215">
      <t>スウチ</t>
    </rPh>
    <phoneticPr fontId="4"/>
  </si>
  <si>
    <t>　令和2年度より地方公営企業法を適用したため、令和元年度以前の数値は全て0となっている。
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②累積欠損金は使用料の改定以降の収入の減額により繰越欠損金からのスタートとなったこと、3年連続での純損失によるものである。
⑤経費回収理率は類似団体の数値を上回っているものの100％未満である。
⑧水洗化率は昨年度に比べ向上しているが⑥汚水処理原価及び⑦施設利用率は昨年度よりも低下し類似団体の数値を下回っていることから、継続して効率的な施設の維持管理を行うとともに、適正な施設の維持管理の検討に取り組みたい。
　農業集落排水事業の各指標をみると、農業集落排水使用者の使用料収入だけで維持管理を賄えない状況は明白だが、当市では公共下水道・農業集落排水事業・戸別浄化槽事業を含めた健全経営を考えており、市域全体での下水道事業決算においては3年連続で純利益を出すことができ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48">
      <t>ケイジョウ</t>
    </rPh>
    <rPh sb="48" eb="50">
      <t>シュウシ</t>
    </rPh>
    <rPh sb="50" eb="52">
      <t>ヒリツ</t>
    </rPh>
    <rPh sb="58" eb="60">
      <t>シタマワ</t>
    </rPh>
    <rPh sb="64" eb="66">
      <t>ヨウイン</t>
    </rPh>
    <rPh sb="71" eb="73">
      <t>ヘイセイ</t>
    </rPh>
    <rPh sb="75" eb="77">
      <t>ネンド</t>
    </rPh>
    <rPh sb="78" eb="81">
      <t>シヨウリョウ</t>
    </rPh>
    <rPh sb="82" eb="84">
      <t>コウキョウ</t>
    </rPh>
    <rPh sb="84" eb="87">
      <t>ゲスイドウ</t>
    </rPh>
    <rPh sb="88" eb="91">
      <t>シヨウリョウ</t>
    </rPh>
    <rPh sb="92" eb="93">
      <t>ア</t>
    </rPh>
    <rPh sb="96" eb="99">
      <t>イチゲンカ</t>
    </rPh>
    <rPh sb="106" eb="108">
      <t>シュウエキ</t>
    </rPh>
    <rPh sb="109" eb="111">
      <t>ゲンガク</t>
    </rPh>
    <rPh sb="126" eb="128">
      <t>ルイセキ</t>
    </rPh>
    <rPh sb="128" eb="130">
      <t>ケッソン</t>
    </rPh>
    <rPh sb="130" eb="131">
      <t>キン</t>
    </rPh>
    <rPh sb="132" eb="135">
      <t>シヨウリョウ</t>
    </rPh>
    <rPh sb="136" eb="138">
      <t>カイテイ</t>
    </rPh>
    <rPh sb="138" eb="140">
      <t>イコウ</t>
    </rPh>
    <rPh sb="141" eb="143">
      <t>シュウニュウ</t>
    </rPh>
    <rPh sb="144" eb="146">
      <t>ゲンガク</t>
    </rPh>
    <rPh sb="149" eb="151">
      <t>クリコシ</t>
    </rPh>
    <rPh sb="151" eb="154">
      <t>ケッソンキン</t>
    </rPh>
    <rPh sb="169" eb="170">
      <t>ネン</t>
    </rPh>
    <rPh sb="170" eb="172">
      <t>レンゾク</t>
    </rPh>
    <rPh sb="174" eb="175">
      <t>ジュン</t>
    </rPh>
    <rPh sb="175" eb="177">
      <t>ソンシツ</t>
    </rPh>
    <rPh sb="188" eb="190">
      <t>ケイヒ</t>
    </rPh>
    <rPh sb="190" eb="192">
      <t>カイシュウ</t>
    </rPh>
    <rPh sb="192" eb="193">
      <t>リ</t>
    </rPh>
    <rPh sb="193" eb="194">
      <t>リツ</t>
    </rPh>
    <rPh sb="195" eb="197">
      <t>ルイジ</t>
    </rPh>
    <rPh sb="197" eb="199">
      <t>ダンタイ</t>
    </rPh>
    <rPh sb="200" eb="202">
      <t>スウチ</t>
    </rPh>
    <rPh sb="203" eb="205">
      <t>ウワマワ</t>
    </rPh>
    <rPh sb="216" eb="218">
      <t>ミマン</t>
    </rPh>
    <rPh sb="224" eb="227">
      <t>スイセンカ</t>
    </rPh>
    <rPh sb="227" eb="228">
      <t>リツ</t>
    </rPh>
    <rPh sb="229" eb="232">
      <t>サクネンド</t>
    </rPh>
    <rPh sb="233" eb="234">
      <t>クラ</t>
    </rPh>
    <rPh sb="235" eb="237">
      <t>コウジョウ</t>
    </rPh>
    <rPh sb="252" eb="254">
      <t>シセツ</t>
    </rPh>
    <rPh sb="254" eb="256">
      <t>リヨウ</t>
    </rPh>
    <rPh sb="256" eb="257">
      <t>リツ</t>
    </rPh>
    <rPh sb="258" eb="261">
      <t>サクネンド</t>
    </rPh>
    <rPh sb="264" eb="266">
      <t>テイカ</t>
    </rPh>
    <rPh sb="267" eb="269">
      <t>ルイジ</t>
    </rPh>
    <rPh sb="269" eb="271">
      <t>ダンタイ</t>
    </rPh>
    <rPh sb="272" eb="274">
      <t>スウチ</t>
    </rPh>
    <rPh sb="275" eb="277">
      <t>シタマワ</t>
    </rPh>
    <rPh sb="286" eb="288">
      <t>ケイゾク</t>
    </rPh>
    <rPh sb="290" eb="293">
      <t>コウリツテキ</t>
    </rPh>
    <rPh sb="294" eb="296">
      <t>シセツ</t>
    </rPh>
    <rPh sb="297" eb="299">
      <t>イジ</t>
    </rPh>
    <rPh sb="299" eb="301">
      <t>カンリ</t>
    </rPh>
    <rPh sb="302" eb="303">
      <t>オコナ</t>
    </rPh>
    <rPh sb="309" eb="311">
      <t>テキセイ</t>
    </rPh>
    <rPh sb="312" eb="314">
      <t>シセツ</t>
    </rPh>
    <rPh sb="315" eb="317">
      <t>イジ</t>
    </rPh>
    <rPh sb="317" eb="319">
      <t>カンリ</t>
    </rPh>
    <rPh sb="320" eb="322">
      <t>ケントウ</t>
    </rPh>
    <rPh sb="323" eb="324">
      <t>ト</t>
    </rPh>
    <rPh sb="325" eb="326">
      <t>ク</t>
    </rPh>
    <rPh sb="333" eb="335">
      <t>ノウギョウ</t>
    </rPh>
    <rPh sb="335" eb="337">
      <t>シュウラク</t>
    </rPh>
    <rPh sb="337" eb="339">
      <t>ハイスイ</t>
    </rPh>
    <rPh sb="339" eb="341">
      <t>ジギョウ</t>
    </rPh>
    <rPh sb="342" eb="343">
      <t>カク</t>
    </rPh>
    <rPh sb="343" eb="345">
      <t>シヒョウ</t>
    </rPh>
    <rPh sb="350" eb="352">
      <t>ノウギョウ</t>
    </rPh>
    <rPh sb="352" eb="354">
      <t>シュウラク</t>
    </rPh>
    <rPh sb="354" eb="356">
      <t>ハイスイ</t>
    </rPh>
    <rPh sb="356" eb="359">
      <t>シヨウシャ</t>
    </rPh>
    <rPh sb="360" eb="363">
      <t>シヨウリョウ</t>
    </rPh>
    <rPh sb="363" eb="365">
      <t>シュウニュウ</t>
    </rPh>
    <rPh sb="368" eb="370">
      <t>イジ</t>
    </rPh>
    <rPh sb="370" eb="372">
      <t>カンリ</t>
    </rPh>
    <rPh sb="373" eb="374">
      <t>マカナ</t>
    </rPh>
    <rPh sb="377" eb="379">
      <t>ジョウキョウ</t>
    </rPh>
    <rPh sb="380" eb="382">
      <t>メイハク</t>
    </rPh>
    <rPh sb="385" eb="387">
      <t>トウシ</t>
    </rPh>
    <rPh sb="389" eb="391">
      <t>コウキョウ</t>
    </rPh>
    <rPh sb="391" eb="394">
      <t>ゲスイドウ</t>
    </rPh>
    <rPh sb="395" eb="397">
      <t>ノウギョウ</t>
    </rPh>
    <rPh sb="397" eb="399">
      <t>シュウラク</t>
    </rPh>
    <rPh sb="399" eb="401">
      <t>ハイスイ</t>
    </rPh>
    <rPh sb="401" eb="403">
      <t>ジギョウ</t>
    </rPh>
    <rPh sb="404" eb="406">
      <t>コベツ</t>
    </rPh>
    <rPh sb="406" eb="409">
      <t>ジョウカソウ</t>
    </rPh>
    <rPh sb="409" eb="411">
      <t>ジギョウ</t>
    </rPh>
    <rPh sb="412" eb="413">
      <t>フク</t>
    </rPh>
    <rPh sb="415" eb="417">
      <t>ケンゼン</t>
    </rPh>
    <rPh sb="417" eb="419">
      <t>ケイエイ</t>
    </rPh>
    <rPh sb="420" eb="421">
      <t>カンガ</t>
    </rPh>
    <rPh sb="426" eb="428">
      <t>シイキ</t>
    </rPh>
    <rPh sb="428" eb="430">
      <t>ゼンタイ</t>
    </rPh>
    <rPh sb="432" eb="435">
      <t>ゲスイドウ</t>
    </rPh>
    <rPh sb="435" eb="437">
      <t>ジギョウ</t>
    </rPh>
    <rPh sb="437" eb="439">
      <t>ケッサン</t>
    </rPh>
    <rPh sb="445" eb="446">
      <t>ネン</t>
    </rPh>
    <rPh sb="446" eb="448">
      <t>レンゾク</t>
    </rPh>
    <rPh sb="449" eb="452">
      <t>ジュンリエキ</t>
    </rPh>
    <rPh sb="453" eb="454">
      <t>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</si>
</sst>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31D-41A7-9CDF-94A2D76CD5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0.01</c:v>
                </c:pt>
                <c:pt idx="4">
                  <c:v>0.01</c:v>
                </c:pt>
              </c:numCache>
            </c:numRef>
          </c:val>
          <c:smooth val="0"/>
          <c:extLst>
            <c:ext xmlns:c16="http://schemas.microsoft.com/office/drawing/2014/chart" uri="{C3380CC4-5D6E-409C-BE32-E72D297353CC}">
              <c16:uniqueId val="{00000001-431D-41A7-9CDF-94A2D76CD5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44</c:v>
                </c:pt>
                <c:pt idx="3">
                  <c:v>42.31</c:v>
                </c:pt>
                <c:pt idx="4">
                  <c:v>41.06</c:v>
                </c:pt>
              </c:numCache>
            </c:numRef>
          </c:val>
          <c:extLst>
            <c:ext xmlns:c16="http://schemas.microsoft.com/office/drawing/2014/chart" uri="{C3380CC4-5D6E-409C-BE32-E72D297353CC}">
              <c16:uniqueId val="{00000000-5FFF-4B01-8BF6-1DAB682C00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54.54</c:v>
                </c:pt>
                <c:pt idx="4">
                  <c:v>52.9</c:v>
                </c:pt>
              </c:numCache>
            </c:numRef>
          </c:val>
          <c:smooth val="0"/>
          <c:extLst>
            <c:ext xmlns:c16="http://schemas.microsoft.com/office/drawing/2014/chart" uri="{C3380CC4-5D6E-409C-BE32-E72D297353CC}">
              <c16:uniqueId val="{00000001-5FFF-4B01-8BF6-1DAB682C00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64.56</c:v>
                </c:pt>
                <c:pt idx="3">
                  <c:v>64.95</c:v>
                </c:pt>
                <c:pt idx="4">
                  <c:v>65.95</c:v>
                </c:pt>
              </c:numCache>
            </c:numRef>
          </c:val>
          <c:extLst>
            <c:ext xmlns:c16="http://schemas.microsoft.com/office/drawing/2014/chart" uri="{C3380CC4-5D6E-409C-BE32-E72D297353CC}">
              <c16:uniqueId val="{00000000-F821-46CD-8839-674A62D04D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90.3</c:v>
                </c:pt>
                <c:pt idx="4">
                  <c:v>90.3</c:v>
                </c:pt>
              </c:numCache>
            </c:numRef>
          </c:val>
          <c:smooth val="0"/>
          <c:extLst>
            <c:ext xmlns:c16="http://schemas.microsoft.com/office/drawing/2014/chart" uri="{C3380CC4-5D6E-409C-BE32-E72D297353CC}">
              <c16:uniqueId val="{00000001-F821-46CD-8839-674A62D04D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93.84</c:v>
                </c:pt>
                <c:pt idx="3">
                  <c:v>92.45</c:v>
                </c:pt>
                <c:pt idx="4">
                  <c:v>89.95</c:v>
                </c:pt>
              </c:numCache>
            </c:numRef>
          </c:val>
          <c:extLst>
            <c:ext xmlns:c16="http://schemas.microsoft.com/office/drawing/2014/chart" uri="{C3380CC4-5D6E-409C-BE32-E72D297353CC}">
              <c16:uniqueId val="{00000000-1A81-4C02-B669-63999FDC11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102.11</c:v>
                </c:pt>
                <c:pt idx="4">
                  <c:v>101.91</c:v>
                </c:pt>
              </c:numCache>
            </c:numRef>
          </c:val>
          <c:smooth val="0"/>
          <c:extLst>
            <c:ext xmlns:c16="http://schemas.microsoft.com/office/drawing/2014/chart" uri="{C3380CC4-5D6E-409C-BE32-E72D297353CC}">
              <c16:uniqueId val="{00000001-1A81-4C02-B669-63999FDC11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3.81</c:v>
                </c:pt>
                <c:pt idx="3">
                  <c:v>7.08</c:v>
                </c:pt>
                <c:pt idx="4">
                  <c:v>10.39</c:v>
                </c:pt>
              </c:numCache>
            </c:numRef>
          </c:val>
          <c:extLst>
            <c:ext xmlns:c16="http://schemas.microsoft.com/office/drawing/2014/chart" uri="{C3380CC4-5D6E-409C-BE32-E72D297353CC}">
              <c16:uniqueId val="{00000000-EEEF-46A9-A587-4608339FAB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28.12</c:v>
                </c:pt>
                <c:pt idx="4">
                  <c:v>28.79</c:v>
                </c:pt>
              </c:numCache>
            </c:numRef>
          </c:val>
          <c:smooth val="0"/>
          <c:extLst>
            <c:ext xmlns:c16="http://schemas.microsoft.com/office/drawing/2014/chart" uri="{C3380CC4-5D6E-409C-BE32-E72D297353CC}">
              <c16:uniqueId val="{00000001-EEEF-46A9-A587-4608339FAB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5D2-4970-9F1D-CA8D9F98D3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85D2-4970-9F1D-CA8D9F98D3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28.57</c:v>
                </c:pt>
                <c:pt idx="3">
                  <c:v>64.95</c:v>
                </c:pt>
                <c:pt idx="4">
                  <c:v>111.8</c:v>
                </c:pt>
              </c:numCache>
            </c:numRef>
          </c:val>
          <c:extLst>
            <c:ext xmlns:c16="http://schemas.microsoft.com/office/drawing/2014/chart" uri="{C3380CC4-5D6E-409C-BE32-E72D297353CC}">
              <c16:uniqueId val="{00000000-0D31-48B1-BF57-6FCD2FF7EB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124.9</c:v>
                </c:pt>
                <c:pt idx="4">
                  <c:v>124.8</c:v>
                </c:pt>
              </c:numCache>
            </c:numRef>
          </c:val>
          <c:smooth val="0"/>
          <c:extLst>
            <c:ext xmlns:c16="http://schemas.microsoft.com/office/drawing/2014/chart" uri="{C3380CC4-5D6E-409C-BE32-E72D297353CC}">
              <c16:uniqueId val="{00000001-0D31-48B1-BF57-6FCD2FF7EB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17.010000000000002</c:v>
                </c:pt>
                <c:pt idx="3">
                  <c:v>0.51</c:v>
                </c:pt>
                <c:pt idx="4">
                  <c:v>-24.12</c:v>
                </c:pt>
              </c:numCache>
            </c:numRef>
          </c:val>
          <c:extLst>
            <c:ext xmlns:c16="http://schemas.microsoft.com/office/drawing/2014/chart" uri="{C3380CC4-5D6E-409C-BE32-E72D297353CC}">
              <c16:uniqueId val="{00000000-1D93-46A1-855B-7084E933D4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33.58</c:v>
                </c:pt>
                <c:pt idx="4">
                  <c:v>35.42</c:v>
                </c:pt>
              </c:numCache>
            </c:numRef>
          </c:val>
          <c:smooth val="0"/>
          <c:extLst>
            <c:ext xmlns:c16="http://schemas.microsoft.com/office/drawing/2014/chart" uri="{C3380CC4-5D6E-409C-BE32-E72D297353CC}">
              <c16:uniqueId val="{00000001-1D93-46A1-855B-7084E933D4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2511.69</c:v>
                </c:pt>
                <c:pt idx="3">
                  <c:v>2823.16</c:v>
                </c:pt>
                <c:pt idx="4">
                  <c:v>2812.37</c:v>
                </c:pt>
              </c:numCache>
            </c:numRef>
          </c:val>
          <c:extLst>
            <c:ext xmlns:c16="http://schemas.microsoft.com/office/drawing/2014/chart" uri="{C3380CC4-5D6E-409C-BE32-E72D297353CC}">
              <c16:uniqueId val="{00000000-4AC9-4732-B987-1E82EE1A04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778.81</c:v>
                </c:pt>
                <c:pt idx="4">
                  <c:v>718.49</c:v>
                </c:pt>
              </c:numCache>
            </c:numRef>
          </c:val>
          <c:smooth val="0"/>
          <c:extLst>
            <c:ext xmlns:c16="http://schemas.microsoft.com/office/drawing/2014/chart" uri="{C3380CC4-5D6E-409C-BE32-E72D297353CC}">
              <c16:uniqueId val="{00000001-4AC9-4732-B987-1E82EE1A04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67.47</c:v>
                </c:pt>
                <c:pt idx="3">
                  <c:v>68.88</c:v>
                </c:pt>
                <c:pt idx="4">
                  <c:v>66.59</c:v>
                </c:pt>
              </c:numCache>
            </c:numRef>
          </c:val>
          <c:extLst>
            <c:ext xmlns:c16="http://schemas.microsoft.com/office/drawing/2014/chart" uri="{C3380CC4-5D6E-409C-BE32-E72D297353CC}">
              <c16:uniqueId val="{00000000-0D6D-48E9-A3A7-4AA8EAF4B3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67.23</c:v>
                </c:pt>
                <c:pt idx="4">
                  <c:v>61.82</c:v>
                </c:pt>
              </c:numCache>
            </c:numRef>
          </c:val>
          <c:smooth val="0"/>
          <c:extLst>
            <c:ext xmlns:c16="http://schemas.microsoft.com/office/drawing/2014/chart" uri="{C3380CC4-5D6E-409C-BE32-E72D297353CC}">
              <c16:uniqueId val="{00000001-0D6D-48E9-A3A7-4AA8EAF4B3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255.26</c:v>
                </c:pt>
                <c:pt idx="3">
                  <c:v>251.01</c:v>
                </c:pt>
                <c:pt idx="4">
                  <c:v>260.64999999999998</c:v>
                </c:pt>
              </c:numCache>
            </c:numRef>
          </c:val>
          <c:extLst>
            <c:ext xmlns:c16="http://schemas.microsoft.com/office/drawing/2014/chart" uri="{C3380CC4-5D6E-409C-BE32-E72D297353CC}">
              <c16:uniqueId val="{00000000-3433-4108-9A8B-5722D78AD3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228.21</c:v>
                </c:pt>
                <c:pt idx="4">
                  <c:v>246.9</c:v>
                </c:pt>
              </c:numCache>
            </c:numRef>
          </c:val>
          <c:smooth val="0"/>
          <c:extLst>
            <c:ext xmlns:c16="http://schemas.microsoft.com/office/drawing/2014/chart" uri="{C3380CC4-5D6E-409C-BE32-E72D297353CC}">
              <c16:uniqueId val="{00000001-3433-4108-9A8B-5722D78AD3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1" zoomScaleNormal="100" workbookViewId="0">
      <selection activeCell="BK27" sqref="BK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三重県　名張市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47">
        <f>データ!S6</f>
        <v>76190</v>
      </c>
      <c r="AM8" s="47"/>
      <c r="AN8" s="47"/>
      <c r="AO8" s="47"/>
      <c r="AP8" s="47"/>
      <c r="AQ8" s="47"/>
      <c r="AR8" s="47"/>
      <c r="AS8" s="47"/>
      <c r="AT8" s="46">
        <f>データ!T6</f>
        <v>129.77000000000001</v>
      </c>
      <c r="AU8" s="46"/>
      <c r="AV8" s="46"/>
      <c r="AW8" s="46"/>
      <c r="AX8" s="46"/>
      <c r="AY8" s="46"/>
      <c r="AZ8" s="46"/>
      <c r="BA8" s="46"/>
      <c r="BB8" s="46">
        <f>データ!U6</f>
        <v>587.12</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f>データ!O6</f>
        <v>57.55</v>
      </c>
      <c r="J10" s="46"/>
      <c r="K10" s="46"/>
      <c r="L10" s="46"/>
      <c r="M10" s="46"/>
      <c r="N10" s="46"/>
      <c r="O10" s="46"/>
      <c r="P10" s="46">
        <f>データ!P6</f>
        <v>12.03</v>
      </c>
      <c r="Q10" s="46"/>
      <c r="R10" s="46"/>
      <c r="S10" s="46"/>
      <c r="T10" s="46"/>
      <c r="U10" s="46"/>
      <c r="V10" s="46"/>
      <c r="W10" s="46">
        <f>データ!Q6</f>
        <v>99.75</v>
      </c>
      <c r="X10" s="46"/>
      <c r="Y10" s="46"/>
      <c r="Z10" s="46"/>
      <c r="AA10" s="46"/>
      <c r="AB10" s="46"/>
      <c r="AC10" s="46"/>
      <c r="AD10" s="47">
        <f>データ!R6</f>
        <v>3344</v>
      </c>
      <c r="AE10" s="47"/>
      <c r="AF10" s="47"/>
      <c r="AG10" s="47"/>
      <c r="AH10" s="47"/>
      <c r="AI10" s="47"/>
      <c r="AJ10" s="47"/>
      <c r="AK10" s="2"/>
      <c r="AL10" s="47">
        <f>データ!V6</f>
        <v>9109</v>
      </c>
      <c r="AM10" s="47"/>
      <c r="AN10" s="47"/>
      <c r="AO10" s="47"/>
      <c r="AP10" s="47"/>
      <c r="AQ10" s="47"/>
      <c r="AR10" s="47"/>
      <c r="AS10" s="47"/>
      <c r="AT10" s="46">
        <f>データ!W6</f>
        <v>5.48</v>
      </c>
      <c r="AU10" s="46"/>
      <c r="AV10" s="46"/>
      <c r="AW10" s="46"/>
      <c r="AX10" s="46"/>
      <c r="AY10" s="46"/>
      <c r="AZ10" s="46"/>
      <c r="BA10" s="46"/>
      <c r="BB10" s="46">
        <f>データ!X6</f>
        <v>1662.23</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EWPRIx3+QFzYu8i7Kd63z5fs+HTG5uuC6j9CQvagc1Ib4D81KzgwyMbO9N1/K1Kl4QrSJqLYTKMFA1aDSoiftg==" saltValue="ckoyYVl8bgUi8ZMJu/ii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242080</v>
      </c>
      <c r="D6" s="19">
        <f t="shared" si="3"/>
        <v>46</v>
      </c>
      <c r="E6" s="19">
        <f t="shared" si="3"/>
        <v>17</v>
      </c>
      <c r="F6" s="19">
        <f t="shared" si="3"/>
        <v>5</v>
      </c>
      <c r="G6" s="19">
        <f t="shared" si="3"/>
        <v>0</v>
      </c>
      <c r="H6" s="19" t="str">
        <f t="shared" si="3"/>
        <v>三重県　名張市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57.55</v>
      </c>
      <c r="P6" s="20">
        <f t="shared" si="3"/>
        <v>12.03</v>
      </c>
      <c r="Q6" s="20">
        <f t="shared" si="3"/>
        <v>99.75</v>
      </c>
      <c r="R6" s="20">
        <f t="shared" si="3"/>
        <v>3344</v>
      </c>
      <c r="S6" s="20">
        <f t="shared" si="3"/>
        <v>76190</v>
      </c>
      <c r="T6" s="20">
        <f t="shared" si="3"/>
        <v>129.77000000000001</v>
      </c>
      <c r="U6" s="20">
        <f t="shared" si="3"/>
        <v>587.12</v>
      </c>
      <c r="V6" s="20">
        <f t="shared" si="3"/>
        <v>9109</v>
      </c>
      <c r="W6" s="20">
        <f t="shared" si="3"/>
        <v>5.48</v>
      </c>
      <c r="X6" s="20">
        <f t="shared" si="3"/>
        <v>1662.23</v>
      </c>
      <c r="Y6" s="21" t="str">
        <f>IF(Y7="",NA(),Y7)</f>
        <v>-</v>
      </c>
      <c r="Z6" s="21" t="str">
        <f t="shared" ref="Z6:AH6" si="4">IF(Z7="",NA(),Z7)</f>
        <v>-</v>
      </c>
      <c r="AA6" s="21">
        <f t="shared" si="4"/>
        <v>93.84</v>
      </c>
      <c r="AB6" s="21">
        <f t="shared" si="4"/>
        <v>92.45</v>
      </c>
      <c r="AC6" s="21">
        <f t="shared" si="4"/>
        <v>89.95</v>
      </c>
      <c r="AD6" s="21" t="str">
        <f t="shared" si="4"/>
        <v>-</v>
      </c>
      <c r="AE6" s="21" t="str">
        <f t="shared" si="4"/>
        <v>-</v>
      </c>
      <c r="AF6" s="21">
        <f t="shared" si="4"/>
        <v>106.37</v>
      </c>
      <c r="AG6" s="21">
        <f t="shared" si="4"/>
        <v>102.11</v>
      </c>
      <c r="AH6" s="21">
        <f t="shared" si="4"/>
        <v>101.91</v>
      </c>
      <c r="AI6" s="20" t="str">
        <f>IF(AI7="","",IF(AI7="-","【-】","【"&amp;SUBSTITUTE(TEXT(AI7,"#,##0.00"),"-","△")&amp;"】"))</f>
        <v>【103.61】</v>
      </c>
      <c r="AJ6" s="21" t="str">
        <f>IF(AJ7="",NA(),AJ7)</f>
        <v>-</v>
      </c>
      <c r="AK6" s="21" t="str">
        <f t="shared" ref="AK6:AS6" si="5">IF(AK7="",NA(),AK7)</f>
        <v>-</v>
      </c>
      <c r="AL6" s="21">
        <f t="shared" si="5"/>
        <v>28.57</v>
      </c>
      <c r="AM6" s="21">
        <f t="shared" si="5"/>
        <v>64.95</v>
      </c>
      <c r="AN6" s="21">
        <f t="shared" si="5"/>
        <v>111.8</v>
      </c>
      <c r="AO6" s="21" t="str">
        <f t="shared" si="5"/>
        <v>-</v>
      </c>
      <c r="AP6" s="21" t="str">
        <f t="shared" si="5"/>
        <v>-</v>
      </c>
      <c r="AQ6" s="21">
        <f t="shared" si="5"/>
        <v>139.02000000000001</v>
      </c>
      <c r="AR6" s="21">
        <f t="shared" si="5"/>
        <v>124.9</v>
      </c>
      <c r="AS6" s="21">
        <f t="shared" si="5"/>
        <v>124.8</v>
      </c>
      <c r="AT6" s="20" t="str">
        <f>IF(AT7="","",IF(AT7="-","【-】","【"&amp;SUBSTITUTE(TEXT(AT7,"#,##0.00"),"-","△")&amp;"】"))</f>
        <v>【133.62】</v>
      </c>
      <c r="AU6" s="21" t="str">
        <f>IF(AU7="",NA(),AU7)</f>
        <v>-</v>
      </c>
      <c r="AV6" s="21" t="str">
        <f t="shared" ref="AV6:BD6" si="6">IF(AV7="",NA(),AV7)</f>
        <v>-</v>
      </c>
      <c r="AW6" s="21">
        <f t="shared" si="6"/>
        <v>17.010000000000002</v>
      </c>
      <c r="AX6" s="21">
        <f t="shared" si="6"/>
        <v>0.51</v>
      </c>
      <c r="AY6" s="21">
        <f t="shared" si="6"/>
        <v>-24.12</v>
      </c>
      <c r="AZ6" s="21" t="str">
        <f t="shared" si="6"/>
        <v>-</v>
      </c>
      <c r="BA6" s="21" t="str">
        <f t="shared" si="6"/>
        <v>-</v>
      </c>
      <c r="BB6" s="21">
        <f t="shared" si="6"/>
        <v>29.13</v>
      </c>
      <c r="BC6" s="21">
        <f t="shared" si="6"/>
        <v>33.58</v>
      </c>
      <c r="BD6" s="21">
        <f t="shared" si="6"/>
        <v>35.42</v>
      </c>
      <c r="BE6" s="20" t="str">
        <f>IF(BE7="","",IF(BE7="-","【-】","【"&amp;SUBSTITUTE(TEXT(BE7,"#,##0.00"),"-","△")&amp;"】"))</f>
        <v>【36.94】</v>
      </c>
      <c r="BF6" s="21" t="str">
        <f>IF(BF7="",NA(),BF7)</f>
        <v>-</v>
      </c>
      <c r="BG6" s="21" t="str">
        <f t="shared" ref="BG6:BO6" si="7">IF(BG7="",NA(),BG7)</f>
        <v>-</v>
      </c>
      <c r="BH6" s="21">
        <f t="shared" si="7"/>
        <v>2511.69</v>
      </c>
      <c r="BI6" s="21">
        <f t="shared" si="7"/>
        <v>2823.16</v>
      </c>
      <c r="BJ6" s="21">
        <f t="shared" si="7"/>
        <v>2812.37</v>
      </c>
      <c r="BK6" s="21" t="str">
        <f t="shared" si="7"/>
        <v>-</v>
      </c>
      <c r="BL6" s="21" t="str">
        <f t="shared" si="7"/>
        <v>-</v>
      </c>
      <c r="BM6" s="21">
        <f t="shared" si="7"/>
        <v>867.83</v>
      </c>
      <c r="BN6" s="21">
        <f t="shared" si="7"/>
        <v>778.81</v>
      </c>
      <c r="BO6" s="21">
        <f t="shared" si="7"/>
        <v>718.49</v>
      </c>
      <c r="BP6" s="20" t="str">
        <f>IF(BP7="","",IF(BP7="-","【-】","【"&amp;SUBSTITUTE(TEXT(BP7,"#,##0.00"),"-","△")&amp;"】"))</f>
        <v>【809.19】</v>
      </c>
      <c r="BQ6" s="21" t="str">
        <f>IF(BQ7="",NA(),BQ7)</f>
        <v>-</v>
      </c>
      <c r="BR6" s="21" t="str">
        <f t="shared" ref="BR6:BZ6" si="8">IF(BR7="",NA(),BR7)</f>
        <v>-</v>
      </c>
      <c r="BS6" s="21">
        <f t="shared" si="8"/>
        <v>67.47</v>
      </c>
      <c r="BT6" s="21">
        <f t="shared" si="8"/>
        <v>68.88</v>
      </c>
      <c r="BU6" s="21">
        <f t="shared" si="8"/>
        <v>66.59</v>
      </c>
      <c r="BV6" s="21" t="str">
        <f t="shared" si="8"/>
        <v>-</v>
      </c>
      <c r="BW6" s="21" t="str">
        <f t="shared" si="8"/>
        <v>-</v>
      </c>
      <c r="BX6" s="21">
        <f t="shared" si="8"/>
        <v>57.08</v>
      </c>
      <c r="BY6" s="21">
        <f t="shared" si="8"/>
        <v>67.23</v>
      </c>
      <c r="BZ6" s="21">
        <f t="shared" si="8"/>
        <v>61.82</v>
      </c>
      <c r="CA6" s="20" t="str">
        <f>IF(CA7="","",IF(CA7="-","【-】","【"&amp;SUBSTITUTE(TEXT(CA7,"#,##0.00"),"-","△")&amp;"】"))</f>
        <v>【57.02】</v>
      </c>
      <c r="CB6" s="21" t="str">
        <f>IF(CB7="",NA(),CB7)</f>
        <v>-</v>
      </c>
      <c r="CC6" s="21" t="str">
        <f t="shared" ref="CC6:CK6" si="9">IF(CC7="",NA(),CC7)</f>
        <v>-</v>
      </c>
      <c r="CD6" s="21">
        <f t="shared" si="9"/>
        <v>255.26</v>
      </c>
      <c r="CE6" s="21">
        <f t="shared" si="9"/>
        <v>251.01</v>
      </c>
      <c r="CF6" s="21">
        <f t="shared" si="9"/>
        <v>260.64999999999998</v>
      </c>
      <c r="CG6" s="21" t="str">
        <f t="shared" si="9"/>
        <v>-</v>
      </c>
      <c r="CH6" s="21" t="str">
        <f t="shared" si="9"/>
        <v>-</v>
      </c>
      <c r="CI6" s="21">
        <f t="shared" si="9"/>
        <v>274.99</v>
      </c>
      <c r="CJ6" s="21">
        <f t="shared" si="9"/>
        <v>228.21</v>
      </c>
      <c r="CK6" s="21">
        <f t="shared" si="9"/>
        <v>246.9</v>
      </c>
      <c r="CL6" s="20" t="str">
        <f>IF(CL7="","",IF(CL7="-","【-】","【"&amp;SUBSTITUTE(TEXT(CL7,"#,##0.00"),"-","△")&amp;"】"))</f>
        <v>【273.68】</v>
      </c>
      <c r="CM6" s="21" t="str">
        <f>IF(CM7="",NA(),CM7)</f>
        <v>-</v>
      </c>
      <c r="CN6" s="21" t="str">
        <f t="shared" ref="CN6:CV6" si="10">IF(CN7="",NA(),CN7)</f>
        <v>-</v>
      </c>
      <c r="CO6" s="21">
        <f t="shared" si="10"/>
        <v>44</v>
      </c>
      <c r="CP6" s="21">
        <f t="shared" si="10"/>
        <v>42.31</v>
      </c>
      <c r="CQ6" s="21">
        <f t="shared" si="10"/>
        <v>41.06</v>
      </c>
      <c r="CR6" s="21" t="str">
        <f t="shared" si="10"/>
        <v>-</v>
      </c>
      <c r="CS6" s="21" t="str">
        <f t="shared" si="10"/>
        <v>-</v>
      </c>
      <c r="CT6" s="21">
        <f t="shared" si="10"/>
        <v>54.83</v>
      </c>
      <c r="CU6" s="21">
        <f t="shared" si="10"/>
        <v>54.54</v>
      </c>
      <c r="CV6" s="21">
        <f t="shared" si="10"/>
        <v>52.9</v>
      </c>
      <c r="CW6" s="20" t="str">
        <f>IF(CW7="","",IF(CW7="-","【-】","【"&amp;SUBSTITUTE(TEXT(CW7,"#,##0.00"),"-","△")&amp;"】"))</f>
        <v>【52.55】</v>
      </c>
      <c r="CX6" s="21" t="str">
        <f>IF(CX7="",NA(),CX7)</f>
        <v>-</v>
      </c>
      <c r="CY6" s="21" t="str">
        <f t="shared" ref="CY6:DG6" si="11">IF(CY7="",NA(),CY7)</f>
        <v>-</v>
      </c>
      <c r="CZ6" s="21">
        <f t="shared" si="11"/>
        <v>64.56</v>
      </c>
      <c r="DA6" s="21">
        <f t="shared" si="11"/>
        <v>64.95</v>
      </c>
      <c r="DB6" s="21">
        <f t="shared" si="11"/>
        <v>65.95</v>
      </c>
      <c r="DC6" s="21" t="str">
        <f t="shared" si="11"/>
        <v>-</v>
      </c>
      <c r="DD6" s="21" t="str">
        <f t="shared" si="11"/>
        <v>-</v>
      </c>
      <c r="DE6" s="21">
        <f t="shared" si="11"/>
        <v>84.7</v>
      </c>
      <c r="DF6" s="21">
        <f t="shared" si="11"/>
        <v>90.3</v>
      </c>
      <c r="DG6" s="21">
        <f t="shared" si="11"/>
        <v>90.3</v>
      </c>
      <c r="DH6" s="20" t="str">
        <f>IF(DH7="","",IF(DH7="-","【-】","【"&amp;SUBSTITUTE(TEXT(DH7,"#,##0.00"),"-","△")&amp;"】"))</f>
        <v>【87.30】</v>
      </c>
      <c r="DI6" s="21" t="str">
        <f>IF(DI7="",NA(),DI7)</f>
        <v>-</v>
      </c>
      <c r="DJ6" s="21" t="str">
        <f t="shared" ref="DJ6:DR6" si="12">IF(DJ7="",NA(),DJ7)</f>
        <v>-</v>
      </c>
      <c r="DK6" s="21">
        <f t="shared" si="12"/>
        <v>3.81</v>
      </c>
      <c r="DL6" s="21">
        <f t="shared" si="12"/>
        <v>7.08</v>
      </c>
      <c r="DM6" s="21">
        <f t="shared" si="12"/>
        <v>10.39</v>
      </c>
      <c r="DN6" s="21" t="str">
        <f t="shared" si="12"/>
        <v>-</v>
      </c>
      <c r="DO6" s="21" t="str">
        <f t="shared" si="12"/>
        <v>-</v>
      </c>
      <c r="DP6" s="21">
        <f t="shared" si="12"/>
        <v>20.34</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0.01</v>
      </c>
      <c r="EN6" s="21">
        <f t="shared" si="14"/>
        <v>0.01</v>
      </c>
      <c r="EO6" s="20" t="str">
        <f>IF(EO7="","",IF(EO7="-","【-】","【"&amp;SUBSTITUTE(TEXT(EO7,"#,##0.00"),"-","△")&amp;"】"))</f>
        <v>【0.02】</v>
      </c>
    </row>
    <row r="7" spans="1:148" s="22" customFormat="1" x14ac:dyDescent="0.15">
      <c r="A7" s="14"/>
      <c r="B7" s="23">
        <v>2022</v>
      </c>
      <c r="C7" s="23">
        <v>242080</v>
      </c>
      <c r="D7" s="23">
        <v>46</v>
      </c>
      <c r="E7" s="23">
        <v>17</v>
      </c>
      <c r="F7" s="23">
        <v>5</v>
      </c>
      <c r="G7" s="23">
        <v>0</v>
      </c>
      <c r="H7" s="23" t="s">
        <v>96</v>
      </c>
      <c r="I7" s="23" t="s">
        <v>97</v>
      </c>
      <c r="J7" s="23" t="s">
        <v>98</v>
      </c>
      <c r="K7" s="23" t="s">
        <v>99</v>
      </c>
      <c r="L7" s="23" t="s">
        <v>100</v>
      </c>
      <c r="M7" s="23" t="s">
        <v>101</v>
      </c>
      <c r="N7" s="24" t="s">
        <v>102</v>
      </c>
      <c r="O7" s="24">
        <v>57.55</v>
      </c>
      <c r="P7" s="24">
        <v>12.03</v>
      </c>
      <c r="Q7" s="24">
        <v>99.75</v>
      </c>
      <c r="R7" s="24">
        <v>3344</v>
      </c>
      <c r="S7" s="24">
        <v>76190</v>
      </c>
      <c r="T7" s="24">
        <v>129.77000000000001</v>
      </c>
      <c r="U7" s="24">
        <v>587.12</v>
      </c>
      <c r="V7" s="24">
        <v>9109</v>
      </c>
      <c r="W7" s="24">
        <v>5.48</v>
      </c>
      <c r="X7" s="24">
        <v>1662.23</v>
      </c>
      <c r="Y7" s="24" t="s">
        <v>102</v>
      </c>
      <c r="Z7" s="24" t="s">
        <v>102</v>
      </c>
      <c r="AA7" s="24">
        <v>93.84</v>
      </c>
      <c r="AB7" s="24">
        <v>92.45</v>
      </c>
      <c r="AC7" s="24">
        <v>89.95</v>
      </c>
      <c r="AD7" s="24" t="s">
        <v>102</v>
      </c>
      <c r="AE7" s="24" t="s">
        <v>102</v>
      </c>
      <c r="AF7" s="24">
        <v>106.37</v>
      </c>
      <c r="AG7" s="24">
        <v>102.11</v>
      </c>
      <c r="AH7" s="24">
        <v>101.91</v>
      </c>
      <c r="AI7" s="24">
        <v>103.61</v>
      </c>
      <c r="AJ7" s="24" t="s">
        <v>102</v>
      </c>
      <c r="AK7" s="24" t="s">
        <v>102</v>
      </c>
      <c r="AL7" s="24">
        <v>28.57</v>
      </c>
      <c r="AM7" s="24">
        <v>64.95</v>
      </c>
      <c r="AN7" s="24">
        <v>111.8</v>
      </c>
      <c r="AO7" s="24" t="s">
        <v>102</v>
      </c>
      <c r="AP7" s="24" t="s">
        <v>102</v>
      </c>
      <c r="AQ7" s="24">
        <v>139.02000000000001</v>
      </c>
      <c r="AR7" s="24">
        <v>124.9</v>
      </c>
      <c r="AS7" s="24">
        <v>124.8</v>
      </c>
      <c r="AT7" s="24">
        <v>133.62</v>
      </c>
      <c r="AU7" s="24" t="s">
        <v>102</v>
      </c>
      <c r="AV7" s="24" t="s">
        <v>102</v>
      </c>
      <c r="AW7" s="24">
        <v>17.010000000000002</v>
      </c>
      <c r="AX7" s="24">
        <v>0.51</v>
      </c>
      <c r="AY7" s="24">
        <v>-24.12</v>
      </c>
      <c r="AZ7" s="24" t="s">
        <v>102</v>
      </c>
      <c r="BA7" s="24" t="s">
        <v>102</v>
      </c>
      <c r="BB7" s="24">
        <v>29.13</v>
      </c>
      <c r="BC7" s="24">
        <v>33.58</v>
      </c>
      <c r="BD7" s="24">
        <v>35.42</v>
      </c>
      <c r="BE7" s="24">
        <v>36.94</v>
      </c>
      <c r="BF7" s="24" t="s">
        <v>102</v>
      </c>
      <c r="BG7" s="24" t="s">
        <v>102</v>
      </c>
      <c r="BH7" s="24">
        <v>2511.69</v>
      </c>
      <c r="BI7" s="24">
        <v>2823.16</v>
      </c>
      <c r="BJ7" s="24">
        <v>2812.37</v>
      </c>
      <c r="BK7" s="24" t="s">
        <v>102</v>
      </c>
      <c r="BL7" s="24" t="s">
        <v>102</v>
      </c>
      <c r="BM7" s="24">
        <v>867.83</v>
      </c>
      <c r="BN7" s="24">
        <v>778.81</v>
      </c>
      <c r="BO7" s="24">
        <v>718.49</v>
      </c>
      <c r="BP7" s="24">
        <v>809.19</v>
      </c>
      <c r="BQ7" s="24" t="s">
        <v>102</v>
      </c>
      <c r="BR7" s="24" t="s">
        <v>102</v>
      </c>
      <c r="BS7" s="24">
        <v>67.47</v>
      </c>
      <c r="BT7" s="24">
        <v>68.88</v>
      </c>
      <c r="BU7" s="24">
        <v>66.59</v>
      </c>
      <c r="BV7" s="24" t="s">
        <v>102</v>
      </c>
      <c r="BW7" s="24" t="s">
        <v>102</v>
      </c>
      <c r="BX7" s="24">
        <v>57.08</v>
      </c>
      <c r="BY7" s="24">
        <v>67.23</v>
      </c>
      <c r="BZ7" s="24">
        <v>61.82</v>
      </c>
      <c r="CA7" s="24">
        <v>57.02</v>
      </c>
      <c r="CB7" s="24" t="s">
        <v>102</v>
      </c>
      <c r="CC7" s="24" t="s">
        <v>102</v>
      </c>
      <c r="CD7" s="24">
        <v>255.26</v>
      </c>
      <c r="CE7" s="24">
        <v>251.01</v>
      </c>
      <c r="CF7" s="24">
        <v>260.64999999999998</v>
      </c>
      <c r="CG7" s="24" t="s">
        <v>102</v>
      </c>
      <c r="CH7" s="24" t="s">
        <v>102</v>
      </c>
      <c r="CI7" s="24">
        <v>274.99</v>
      </c>
      <c r="CJ7" s="24">
        <v>228.21</v>
      </c>
      <c r="CK7" s="24">
        <v>246.9</v>
      </c>
      <c r="CL7" s="24">
        <v>273.68</v>
      </c>
      <c r="CM7" s="24" t="s">
        <v>102</v>
      </c>
      <c r="CN7" s="24" t="s">
        <v>102</v>
      </c>
      <c r="CO7" s="24">
        <v>44</v>
      </c>
      <c r="CP7" s="24">
        <v>42.31</v>
      </c>
      <c r="CQ7" s="24">
        <v>41.06</v>
      </c>
      <c r="CR7" s="24" t="s">
        <v>102</v>
      </c>
      <c r="CS7" s="24" t="s">
        <v>102</v>
      </c>
      <c r="CT7" s="24">
        <v>54.83</v>
      </c>
      <c r="CU7" s="24">
        <v>54.54</v>
      </c>
      <c r="CV7" s="24">
        <v>52.9</v>
      </c>
      <c r="CW7" s="24">
        <v>52.55</v>
      </c>
      <c r="CX7" s="24" t="s">
        <v>102</v>
      </c>
      <c r="CY7" s="24" t="s">
        <v>102</v>
      </c>
      <c r="CZ7" s="24">
        <v>64.56</v>
      </c>
      <c r="DA7" s="24">
        <v>64.95</v>
      </c>
      <c r="DB7" s="24">
        <v>65.95</v>
      </c>
      <c r="DC7" s="24" t="s">
        <v>102</v>
      </c>
      <c r="DD7" s="24" t="s">
        <v>102</v>
      </c>
      <c r="DE7" s="24">
        <v>84.7</v>
      </c>
      <c r="DF7" s="24">
        <v>90.3</v>
      </c>
      <c r="DG7" s="24">
        <v>90.3</v>
      </c>
      <c r="DH7" s="24">
        <v>87.3</v>
      </c>
      <c r="DI7" s="24" t="s">
        <v>102</v>
      </c>
      <c r="DJ7" s="24" t="s">
        <v>102</v>
      </c>
      <c r="DK7" s="24">
        <v>3.81</v>
      </c>
      <c r="DL7" s="24">
        <v>7.08</v>
      </c>
      <c r="DM7" s="24">
        <v>10.39</v>
      </c>
      <c r="DN7" s="24" t="s">
        <v>102</v>
      </c>
      <c r="DO7" s="24" t="s">
        <v>102</v>
      </c>
      <c r="DP7" s="24">
        <v>20.34</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