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5\20240116_ 【依頼：２／2(金)〆】公営企業に係る経営比較分析表（令和４年度決算）の分析等について\02 回答\"/>
    </mc:Choice>
  </mc:AlternateContent>
  <workbookProtection workbookAlgorithmName="SHA-512" workbookHashValue="3FsCy+qqMGztpODoKM0jf5SGSpw2DNCsyMe6VhrlJdrsIlGw0jY6yXZ8UCbrHCLwmw19s/HIb/QorThsuyWSQw==" workbookSaltValue="+DDJvytyWSdanRRN+j1VkA==" workbookSpinCount="100000" lockStructure="1"/>
  <bookViews>
    <workbookView xWindow="0" yWindow="0" windowWidth="19200" windowHeight="68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E86" i="4"/>
  <c r="BB10" i="4"/>
  <c r="AL10" i="4"/>
  <c r="AD10" i="4"/>
  <c r="P10" i="4"/>
  <c r="B10" i="4"/>
  <c r="BB8" i="4"/>
  <c r="AT8" i="4"/>
  <c r="W8" i="4"/>
  <c r="I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<sst xmlns="http://schemas.openxmlformats.org/spreadsheetml/2006/main" count="236" uniqueCount="120">
  <si>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</si>
  <si>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</si>
  <si>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</si>
  <si>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</si>
  <si>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</si>
  <si>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</si>
  <si>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</si>
  <si>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</si>
  <si>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</si>
  <si>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</si>
  <si>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</si>
  <si>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</si>
  <si>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</si>
  <si>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</si>
  <si>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</si>
  <si>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</si>
  <si>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</si>
  <si>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</si>
  <si>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</si>
  <si>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</si>
  <si>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</si>
  <si>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</si>
  <si>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</si>
  <si>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</si>
  <si>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</si>
  <si>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</si>
  <si>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</si>
  <si>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</si>
  <si>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</si>
  <si>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</si>
  <si>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</si>
  <si>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</si>
  <si>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</si>
  <si>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</si>
  <si>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</si>
  <si>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</si>
  <si>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</si>
  <si>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</si>
  <si>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</si>
  <si>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</si>
  <si>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</si>
  <si>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</si>
  <si>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</si>
  <si>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</si>
  <si>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</si>
  <si>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</si>
  <si>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</si>
  <si>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</si>
  <si>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</si>
  <si>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</si>
  <si>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</si>
  <si>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</si>
  <si>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</si>
  <si>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</si>
  <si>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</si>
  <si>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</si>
  <si>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</si>
  <si>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</si>
  <si>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</si>
  <si>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</si>
  <si>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</si>
  <si>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</si>
  <si>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</si>
  <si>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</si>
  <si>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</si>
  <si>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</si>
  <si>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</si>
  <si>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</si>
  <si>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</si>
  <si>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</si>
  <si>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</si>
  <si>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</si>
  <si>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</si>
  <si>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</si>
  <si>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</si>
  <si>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</si>
  <si>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</si>
  <si>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</si>
  <si>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</si>
  <si>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</si>
  <si>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</si>
  <si>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</si>
  <si>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</si>
  <si>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</si>
  <si>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</si>
  <si>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</si>
  <si>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</si>
  <si>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</si>
  <si>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</si>
  <si>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</si>
  <si>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</si>
  <si>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</si>
  <si>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</si>
  <si>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</si>
  <si>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</si>
  <si>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</si>
  <si>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</si>
  <si>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</si>
  <si>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</si>
  <si>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</si>
  <si>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</si>
  <si>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</si>
  <si>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</si>
  <si>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</si>
  <si>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</si>
  <si>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</si>
  <si>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</si>
  <si>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</si>
  <si>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</si>
  <si>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</si>
  <si>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</si>
  <si>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</si>
  <si>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</si>
  <si>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</si>
  <si>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</si>
  <si>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</si>
  <si>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</si>
  <si>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平成８年から供用を開始した本事業の管渠も近年更新の時期を迎えつつある中、今後多額の維持管理費や更新費用が必要である。
　平成31年３月に策定した農業集落排水事業における経営戦略を基に、公共下水道への接続替えも踏まえた投資計画による、計画的かつ効率的な維持修繕・改築更新に取り組んでいく。</t>
    <phoneticPr fontId="4"/>
  </si>
  <si>
    <t>　水洗化率については、令和３年度と比較するとほぼ横ばいであり、類似団体と比較すると変わらず高い数値を維持している。
　収益的収支比率が令和３年度から大きく低下しているが、これは令和３年度に処理区域内の一部について公共下水道へ接続替えを行い、供用を終了したことから使用料収入が減少したためである。またもう一つの要因として令和３年度と比較して、物価高騰等に伴い施設の維持管理費用が増加したことがあげられる。
　また、経費回収率についても公共下水道への接続替えや物価高騰等の影響により数値が減少し、汚水処理原価についても同様の理由で数値が増加した。
　今後も継続して適切な財源確保に務めるとともに、投資の効率化や維持管理費用の削減といった経営改善の取り組みを進めていく。</t>
    <rPh sb="24" eb="25">
      <t>ヨコ</t>
    </rPh>
    <rPh sb="88" eb="90">
      <t>レイワ</t>
    </rPh>
    <rPh sb="91" eb="93">
      <t>ネンド</t>
    </rPh>
    <rPh sb="117" eb="118">
      <t>オコナ</t>
    </rPh>
    <rPh sb="120" eb="122">
      <t>キョウヨウ</t>
    </rPh>
    <rPh sb="123" eb="125">
      <t>シュウリョウ</t>
    </rPh>
    <rPh sb="151" eb="152">
      <t>ヒト</t>
    </rPh>
    <rPh sb="154" eb="156">
      <t>ヨウイン</t>
    </rPh>
    <rPh sb="159" eb="161">
      <t>レイワ</t>
    </rPh>
    <rPh sb="162" eb="164">
      <t>ネンド</t>
    </rPh>
    <rPh sb="165" eb="167">
      <t>ヒカク</t>
    </rPh>
    <rPh sb="170" eb="172">
      <t>ブッカ</t>
    </rPh>
    <rPh sb="172" eb="174">
      <t>コウトウ</t>
    </rPh>
    <rPh sb="174" eb="175">
      <t>トウ</t>
    </rPh>
    <rPh sb="176" eb="177">
      <t>トモナ</t>
    </rPh>
    <rPh sb="178" eb="180">
      <t>シセツ</t>
    </rPh>
    <rPh sb="181" eb="187">
      <t>イジカンリヒヨウ</t>
    </rPh>
    <rPh sb="188" eb="190">
      <t>ゾウカ</t>
    </rPh>
    <rPh sb="206" eb="211">
      <t>ケイヒカイシュウリツ</t>
    </rPh>
    <rPh sb="216" eb="221">
      <t>コウキョウゲスイドウ</t>
    </rPh>
    <rPh sb="223" eb="226">
      <t>セツゾクガ</t>
    </rPh>
    <rPh sb="228" eb="230">
      <t>ブッカ</t>
    </rPh>
    <rPh sb="230" eb="232">
      <t>コウトウ</t>
    </rPh>
    <rPh sb="232" eb="233">
      <t>トウ</t>
    </rPh>
    <rPh sb="234" eb="236">
      <t>エイキョウ</t>
    </rPh>
    <rPh sb="239" eb="241">
      <t>スウチ</t>
    </rPh>
    <rPh sb="242" eb="244">
      <t>ゲンショウ</t>
    </rPh>
    <rPh sb="246" eb="248">
      <t>オスイ</t>
    </rPh>
    <rPh sb="248" eb="250">
      <t>ショリ</t>
    </rPh>
    <rPh sb="250" eb="252">
      <t>ゲンカ</t>
    </rPh>
    <rPh sb="257" eb="259">
      <t>ドウヨウ</t>
    </rPh>
    <rPh sb="260" eb="262">
      <t>リユウ</t>
    </rPh>
    <rPh sb="263" eb="265">
      <t>スウチ</t>
    </rPh>
    <rPh sb="266" eb="268">
      <t>ゾウカ</t>
    </rPh>
    <rPh sb="273" eb="275">
      <t>コンゴ</t>
    </rPh>
    <rPh sb="276" eb="278">
      <t>ケイゾク</t>
    </rPh>
    <rPh sb="280" eb="282">
      <t>テキセツ</t>
    </rPh>
    <rPh sb="283" eb="287">
      <t>ザイゲンカクホ</t>
    </rPh>
    <rPh sb="288" eb="289">
      <t>ツト</t>
    </rPh>
    <rPh sb="296" eb="298">
      <t>トウシ</t>
    </rPh>
    <rPh sb="299" eb="301">
      <t>コウリツ</t>
    </rPh>
    <rPh sb="301" eb="302">
      <t>カ</t>
    </rPh>
    <rPh sb="303" eb="308">
      <t>イジカンリヒ</t>
    </rPh>
    <rPh sb="308" eb="309">
      <t>ヨウ</t>
    </rPh>
    <rPh sb="310" eb="312">
      <t>サクゲン</t>
    </rPh>
    <rPh sb="316" eb="320">
      <t>ケイエイカイゼン</t>
    </rPh>
    <rPh sb="321" eb="322">
      <t>ト</t>
    </rPh>
    <rPh sb="323" eb="324">
      <t>ク</t>
    </rPh>
    <rPh sb="326" eb="327">
      <t>スス</t>
    </rPh>
    <phoneticPr fontId="4"/>
  </si>
  <si>
    <t>　水洗化人口等の減少や処理区域内の一部を公共下水道へ接続替えを行ったことにより、使用料収入が減少している中、物価高騰等に伴う経費の増加があったことから、令和４年度の経営指標の内、収益的収支比率や経費回収率が減少する結果となった。
　今後も使用料収入の減少及び物価高騰等による費用の増加が見込まれていることから、適切な財源の確保及び費用縮小のための継続的な取り組みが必要となってくる。
　そういったなかで、施設の老朽化が進んでいることを踏まえ、今後も修繕や事業費の平準化を図り、安定的な事業運営のため計画的に維持修繕・改築更新を行う必要がある。
　そのため、経営戦略に基づき、財務体質の改善を図るとともに、計画的な投資を行っていく。</t>
    <rPh sb="54" eb="58">
      <t>ブッカコウトウ</t>
    </rPh>
    <rPh sb="58" eb="59">
      <t>トウ</t>
    </rPh>
    <rPh sb="60" eb="61">
      <t>トモナ</t>
    </rPh>
    <rPh sb="87" eb="88">
      <t>ウチ</t>
    </rPh>
    <rPh sb="89" eb="94">
      <t>シュウエキテキシュウシ</t>
    </rPh>
    <rPh sb="94" eb="96">
      <t>ヒリツ</t>
    </rPh>
    <rPh sb="97" eb="102">
      <t>ケイヒカイシュウリツ</t>
    </rPh>
    <rPh sb="103" eb="10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</si>
</sst>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AD-44D9-8BED-63793D96D5E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9FAD-44D9-8BED-63793D96D5E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80.209999999999994</c:v>
                </c:pt>
                <c:pt idx="1">
                  <c:v>42.34</c:v>
                </c:pt>
                <c:pt idx="2">
                  <c:v>43.01</c:v>
                </c:pt>
                <c:pt idx="3">
                  <c:v>42.91</c:v>
                </c:pt>
                <c:pt idx="4">
                  <c:v>38.51</c:v>
                </c:pt>
              </c:numCache>
            </c:numRef>
          </c:val>
          <c:extLst>
            <c:ext xmlns:c16="http://schemas.microsoft.com/office/drawing/2014/chart" uri="{C3380CC4-5D6E-409C-BE32-E72D297353CC}">
              <c16:uniqueId val="{00000000-1857-4CA2-9C36-5CAE320DD2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1857-4CA2-9C36-5CAE320DD2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96.05</c:v>
                </c:pt>
                <c:pt idx="1">
                  <c:v>95.99</c:v>
                </c:pt>
                <c:pt idx="2">
                  <c:v>96.2</c:v>
                </c:pt>
                <c:pt idx="3">
                  <c:v>95.68</c:v>
                </c:pt>
                <c:pt idx="4">
                  <c:v>95.74</c:v>
                </c:pt>
              </c:numCache>
            </c:numRef>
          </c:val>
          <c:extLst>
            <c:ext xmlns:c16="http://schemas.microsoft.com/office/drawing/2014/chart" uri="{C3380CC4-5D6E-409C-BE32-E72D297353CC}">
              <c16:uniqueId val="{00000000-154B-4128-8B08-6C555B1357B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154B-4128-8B08-6C555B1357B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88.69</c:v>
                </c:pt>
                <c:pt idx="1">
                  <c:v>88.38</c:v>
                </c:pt>
                <c:pt idx="2">
                  <c:v>84.7</c:v>
                </c:pt>
                <c:pt idx="3">
                  <c:v>87.26</c:v>
                </c:pt>
                <c:pt idx="4">
                  <c:v>73.72</c:v>
                </c:pt>
              </c:numCache>
            </c:numRef>
          </c:val>
          <c:extLst>
            <c:ext xmlns:c16="http://schemas.microsoft.com/office/drawing/2014/chart" uri="{C3380CC4-5D6E-409C-BE32-E72D297353CC}">
              <c16:uniqueId val="{00000000-F97B-46A8-8CFD-77A8294EE48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7B-46A8-8CFD-77A8294EE48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9B-4EF1-BA62-E76BFE37250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9B-4EF1-BA62-E76BFE37250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B7-46DA-B9EA-15179996AB9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B7-46DA-B9EA-15179996AB9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FE-499A-910E-B423994C6A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FE-499A-910E-B423994C6A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6F-449E-9FEA-C67331D9E1C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6F-449E-9FEA-C67331D9E1C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85-4EDF-B0D7-D246F84FEFB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1D85-4EDF-B0D7-D246F84FEFB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69.78</c:v>
                </c:pt>
                <c:pt idx="1">
                  <c:v>71.41</c:v>
                </c:pt>
                <c:pt idx="2">
                  <c:v>62.93</c:v>
                </c:pt>
                <c:pt idx="3">
                  <c:v>67.14</c:v>
                </c:pt>
                <c:pt idx="4">
                  <c:v>41.38</c:v>
                </c:pt>
              </c:numCache>
            </c:numRef>
          </c:val>
          <c:extLst>
            <c:ext xmlns:c16="http://schemas.microsoft.com/office/drawing/2014/chart" uri="{C3380CC4-5D6E-409C-BE32-E72D297353CC}">
              <c16:uniqueId val="{00000000-A71C-4621-A8D1-6E14D466FB2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A71C-4621-A8D1-6E14D466FB2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293.52</c:v>
                </c:pt>
                <c:pt idx="1">
                  <c:v>291.58</c:v>
                </c:pt>
                <c:pt idx="2">
                  <c:v>329.35</c:v>
                </c:pt>
                <c:pt idx="3">
                  <c:v>309.27999999999997</c:v>
                </c:pt>
                <c:pt idx="4">
                  <c:v>499.73</c:v>
                </c:pt>
              </c:numCache>
            </c:numRef>
          </c:val>
          <c:extLst>
            <c:ext xmlns:c16="http://schemas.microsoft.com/office/drawing/2014/chart" uri="{C3380CC4-5D6E-409C-BE32-E72D297353CC}">
              <c16:uniqueId val="{00000000-11D4-41A4-8376-EDE4421E88E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11D4-41A4-8376-EDE4421E88E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桑名市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139563</v>
      </c>
      <c r="AM8" s="42"/>
      <c r="AN8" s="42"/>
      <c r="AO8" s="42"/>
      <c r="AP8" s="42"/>
      <c r="AQ8" s="42"/>
      <c r="AR8" s="42"/>
      <c r="AS8" s="42"/>
      <c r="AT8" s="35">
        <f>データ!T6</f>
        <v>136.65</v>
      </c>
      <c r="AU8" s="35"/>
      <c r="AV8" s="35"/>
      <c r="AW8" s="35"/>
      <c r="AX8" s="35"/>
      <c r="AY8" s="35"/>
      <c r="AZ8" s="35"/>
      <c r="BA8" s="35"/>
      <c r="BB8" s="35">
        <f>データ!U6</f>
        <v>1021.32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0.98</v>
      </c>
      <c r="Q10" s="35"/>
      <c r="R10" s="35"/>
      <c r="S10" s="35"/>
      <c r="T10" s="35"/>
      <c r="U10" s="35"/>
      <c r="V10" s="35"/>
      <c r="W10" s="35">
        <f>データ!Q6</f>
        <v>100</v>
      </c>
      <c r="X10" s="35"/>
      <c r="Y10" s="35"/>
      <c r="Z10" s="35"/>
      <c r="AA10" s="35"/>
      <c r="AB10" s="35"/>
      <c r="AC10" s="35"/>
      <c r="AD10" s="42">
        <f>データ!R6</f>
        <v>3496</v>
      </c>
      <c r="AE10" s="42"/>
      <c r="AF10" s="42"/>
      <c r="AG10" s="42"/>
      <c r="AH10" s="42"/>
      <c r="AI10" s="42"/>
      <c r="AJ10" s="42"/>
      <c r="AK10" s="2"/>
      <c r="AL10" s="42">
        <f>データ!V6</f>
        <v>1362</v>
      </c>
      <c r="AM10" s="42"/>
      <c r="AN10" s="42"/>
      <c r="AO10" s="42"/>
      <c r="AP10" s="42"/>
      <c r="AQ10" s="42"/>
      <c r="AR10" s="42"/>
      <c r="AS10" s="42"/>
      <c r="AT10" s="35">
        <f>データ!W6</f>
        <v>0.74</v>
      </c>
      <c r="AU10" s="35"/>
      <c r="AV10" s="35"/>
      <c r="AW10" s="35"/>
      <c r="AX10" s="35"/>
      <c r="AY10" s="35"/>
      <c r="AZ10" s="35"/>
      <c r="BA10" s="35"/>
      <c r="BB10" s="35">
        <f>データ!X6</f>
        <v>1840.54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117</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1+YJs0amm5e1B1rKYvryQOupeSkQXCyHUOMCxlf6o8E7cTS6XlM5ybaWkwm5U52+b6kITWoUDSFSaSChnp+AZw==" saltValue="8VVNAOIbB4RiVnHwid7m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election activeCell="BK23" sqref="BK23"/>
    </sheetView>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242055</v>
      </c>
      <c r="D6" s="19">
        <f t="shared" si="3"/>
        <v>47</v>
      </c>
      <c r="E6" s="19">
        <f t="shared" si="3"/>
        <v>17</v>
      </c>
      <c r="F6" s="19">
        <f t="shared" si="3"/>
        <v>5</v>
      </c>
      <c r="G6" s="19">
        <f t="shared" si="3"/>
        <v>0</v>
      </c>
      <c r="H6" s="19" t="str">
        <f t="shared" si="3"/>
        <v>三重県　桑名市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0.98</v>
      </c>
      <c r="Q6" s="20">
        <f t="shared" si="3"/>
        <v>100</v>
      </c>
      <c r="R6" s="20">
        <f t="shared" si="3"/>
        <v>3496</v>
      </c>
      <c r="S6" s="20">
        <f t="shared" si="3"/>
        <v>139563</v>
      </c>
      <c r="T6" s="20">
        <f t="shared" si="3"/>
        <v>136.65</v>
      </c>
      <c r="U6" s="20">
        <f t="shared" si="3"/>
        <v>1021.32</v>
      </c>
      <c r="V6" s="20">
        <f t="shared" si="3"/>
        <v>1362</v>
      </c>
      <c r="W6" s="20">
        <f t="shared" si="3"/>
        <v>0.74</v>
      </c>
      <c r="X6" s="20">
        <f t="shared" si="3"/>
        <v>1840.54</v>
      </c>
      <c r="Y6" s="21">
        <f>IF(Y7="",NA(),Y7)</f>
        <v>88.69</v>
      </c>
      <c r="Z6" s="21">
        <f t="shared" ref="Z6:AH6" si="4">IF(Z7="",NA(),Z7)</f>
        <v>88.38</v>
      </c>
      <c r="AA6" s="21">
        <f t="shared" si="4"/>
        <v>84.7</v>
      </c>
      <c r="AB6" s="21">
        <f t="shared" si="4"/>
        <v>87.26</v>
      </c>
      <c r="AC6" s="21">
        <f t="shared" si="4"/>
        <v>73.72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69.78</v>
      </c>
      <c r="BR6" s="21">
        <f t="shared" ref="BR6:BZ6" si="8">IF(BR7="",NA(),BR7)</f>
        <v>71.41</v>
      </c>
      <c r="BS6" s="21">
        <f t="shared" si="8"/>
        <v>62.93</v>
      </c>
      <c r="BT6" s="21">
        <f t="shared" si="8"/>
        <v>67.14</v>
      </c>
      <c r="BU6" s="21">
        <f t="shared" si="8"/>
        <v>41.38</v>
      </c>
      <c r="BV6" s="21">
        <f t="shared" si="8"/>
        <v>57.77</v>
      </c>
      <c r="BW6" s="21">
        <f t="shared" si="8"/>
        <v>57.31</v>
      </c>
      <c r="BX6" s="21">
        <f t="shared" si="8"/>
        <v>57.08</v>
      </c>
      <c r="BY6" s="21">
        <f t="shared" si="8"/>
        <v>56.26</v>
      </c>
      <c r="BZ6" s="21">
        <f t="shared" si="8"/>
        <v>52.94</v>
      </c>
      <c r="CA6" s="20" t="str">
        <f>IF(CA7="","",IF(CA7="-","【-】","【"&amp;SUBSTITUTE(TEXT(CA7,"#,##0.00"),"-","△")&amp;"】"))</f>
        <v>【57.02】</v>
      </c>
      <c r="CB6" s="21">
        <f>IF(CB7="",NA(),CB7)</f>
        <v>293.52</v>
      </c>
      <c r="CC6" s="21">
        <f t="shared" ref="CC6:CK6" si="9">IF(CC7="",NA(),CC7)</f>
        <v>291.58</v>
      </c>
      <c r="CD6" s="21">
        <f t="shared" si="9"/>
        <v>329.35</v>
      </c>
      <c r="CE6" s="21">
        <f t="shared" si="9"/>
        <v>309.27999999999997</v>
      </c>
      <c r="CF6" s="21">
        <f t="shared" si="9"/>
        <v>499.73</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80.209999999999994</v>
      </c>
      <c r="CN6" s="21">
        <f t="shared" ref="CN6:CV6" si="10">IF(CN7="",NA(),CN7)</f>
        <v>42.34</v>
      </c>
      <c r="CO6" s="21">
        <f t="shared" si="10"/>
        <v>43.01</v>
      </c>
      <c r="CP6" s="21">
        <f t="shared" si="10"/>
        <v>42.91</v>
      </c>
      <c r="CQ6" s="21">
        <f t="shared" si="10"/>
        <v>38.51</v>
      </c>
      <c r="CR6" s="21">
        <f t="shared" si="10"/>
        <v>50.68</v>
      </c>
      <c r="CS6" s="21">
        <f t="shared" si="10"/>
        <v>50.14</v>
      </c>
      <c r="CT6" s="21">
        <f t="shared" si="10"/>
        <v>54.83</v>
      </c>
      <c r="CU6" s="21">
        <f t="shared" si="10"/>
        <v>66.53</v>
      </c>
      <c r="CV6" s="21">
        <f t="shared" si="10"/>
        <v>52.35</v>
      </c>
      <c r="CW6" s="20" t="str">
        <f>IF(CW7="","",IF(CW7="-","【-】","【"&amp;SUBSTITUTE(TEXT(CW7,"#,##0.00"),"-","△")&amp;"】"))</f>
        <v>【52.55】</v>
      </c>
      <c r="CX6" s="21">
        <f>IF(CX7="",NA(),CX7)</f>
        <v>96.05</v>
      </c>
      <c r="CY6" s="21">
        <f t="shared" ref="CY6:DG6" si="11">IF(CY7="",NA(),CY7)</f>
        <v>95.99</v>
      </c>
      <c r="CZ6" s="21">
        <f t="shared" si="11"/>
        <v>96.2</v>
      </c>
      <c r="DA6" s="21">
        <f t="shared" si="11"/>
        <v>95.68</v>
      </c>
      <c r="DB6" s="21">
        <f t="shared" si="11"/>
        <v>95.74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242055</v>
      </c>
      <c r="D7" s="23">
        <v>47</v>
      </c>
      <c r="E7" s="23">
        <v>17</v>
      </c>
      <c r="F7" s="23">
        <v>5</v>
      </c>
      <c r="G7" s="23">
        <v>0</v>
      </c>
      <c r="H7" s="23" t="s">
        <v>98</v>
      </c>
      <c r="I7" s="23" t="s">
        <v>99</v>
      </c>
      <c r="J7" s="23" t="s">
        <v>100</v>
      </c>
      <c r="K7" s="23" t="s">
        <v>101</v>
      </c>
      <c r="L7" s="23" t="s">
        <v>102</v>
      </c>
      <c r="M7" s="23" t="s">
        <v>103</v>
      </c>
      <c r="N7" s="24" t="s">
        <v>104</v>
      </c>
      <c r="O7" s="24" t="s">
        <v>105</v>
      </c>
      <c r="P7" s="24">
        <v>0.98</v>
      </c>
      <c r="Q7" s="24">
        <v>100</v>
      </c>
      <c r="R7" s="24">
        <v>3496</v>
      </c>
      <c r="S7" s="24">
        <v>139563</v>
      </c>
      <c r="T7" s="24">
        <v>136.65</v>
      </c>
      <c r="U7" s="24">
        <v>1021.32</v>
      </c>
      <c r="V7" s="24">
        <v>1362</v>
      </c>
      <c r="W7" s="24">
        <v>0.74</v>
      </c>
      <c r="X7" s="24">
        <v>1840.54</v>
      </c>
      <c r="Y7" s="24">
        <v>88.69</v>
      </c>
      <c r="Z7" s="24">
        <v>88.38</v>
      </c>
      <c r="AA7" s="24">
        <v>84.7</v>
      </c>
      <c r="AB7" s="24">
        <v>87.26</v>
      </c>
      <c r="AC7" s="24">
        <v>73.72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69.78</v>
      </c>
      <c r="BR7" s="24">
        <v>71.41</v>
      </c>
      <c r="BS7" s="24">
        <v>62.93</v>
      </c>
      <c r="BT7" s="24">
        <v>67.14</v>
      </c>
      <c r="BU7" s="24">
        <v>41.38</v>
      </c>
      <c r="BV7" s="24">
        <v>57.77</v>
      </c>
      <c r="BW7" s="24">
        <v>57.31</v>
      </c>
      <c r="BX7" s="24">
        <v>57.08</v>
      </c>
      <c r="BY7" s="24">
        <v>56.26</v>
      </c>
      <c r="BZ7" s="24">
        <v>52.94</v>
      </c>
      <c r="CA7" s="24">
        <v>57.02</v>
      </c>
      <c r="CB7" s="24">
        <v>293.52</v>
      </c>
      <c r="CC7" s="24">
        <v>291.58</v>
      </c>
      <c r="CD7" s="24">
        <v>329.35</v>
      </c>
      <c r="CE7" s="24">
        <v>309.27999999999997</v>
      </c>
      <c r="CF7" s="24">
        <v>499.73</v>
      </c>
      <c r="CG7" s="24">
        <v>274.35000000000002</v>
      </c>
      <c r="CH7" s="24">
        <v>273.52</v>
      </c>
      <c r="CI7" s="24">
        <v>274.99</v>
      </c>
      <c r="CJ7" s="24">
        <v>282.08999999999997</v>
      </c>
      <c r="CK7" s="24">
        <v>303.27999999999997</v>
      </c>
      <c r="CL7" s="24">
        <v>273.68</v>
      </c>
      <c r="CM7" s="24">
        <v>80.209999999999994</v>
      </c>
      <c r="CN7" s="24">
        <v>42.34</v>
      </c>
      <c r="CO7" s="24">
        <v>43.01</v>
      </c>
      <c r="CP7" s="24">
        <v>42.91</v>
      </c>
      <c r="CQ7" s="24">
        <v>38.51</v>
      </c>
      <c r="CR7" s="24">
        <v>50.68</v>
      </c>
      <c r="CS7" s="24">
        <v>50.14</v>
      </c>
      <c r="CT7" s="24">
        <v>54.83</v>
      </c>
      <c r="CU7" s="24">
        <v>66.53</v>
      </c>
      <c r="CV7" s="24">
        <v>52.35</v>
      </c>
      <c r="CW7" s="24">
        <v>52.55</v>
      </c>
      <c r="CX7" s="24">
        <v>96.05</v>
      </c>
      <c r="CY7" s="24">
        <v>95.99</v>
      </c>
      <c r="CZ7" s="24">
        <v>96.2</v>
      </c>
      <c r="DA7" s="24">
        <v>95.68</v>
      </c>
      <c r="DB7" s="24">
        <v>95.74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