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5_桑名市\"/>
    </mc:Choice>
  </mc:AlternateContent>
  <workbookProtection workbookAlgorithmName="SHA-512" workbookHashValue="KkMg+7sol1QPsnur55JpAP/OgK+jGgeYL3iBG5xGMzqhgT+RW23aVQrK+PVVL8czLSsZ9rx5NvibQEHikgoObQ==" workbookSaltValue="4cVQzaONEqs4D9A3pflsW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<sst xmlns="http://schemas.openxmlformats.org/spreadsheetml/2006/main" count="228" uniqueCount="113">
  <si>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</si>
  <si>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</si>
  <si>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</si>
  <si>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</si>
  <si>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</si>
  <si>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</si>
  <si>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</si>
  <si>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</si>
  <si>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</si>
  <si>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</si>
  <si>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</si>
  <si>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</si>
  <si>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</si>
  <si>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</si>
  <si>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</si>
  <si>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</si>
  <si>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</si>
  <si>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</si>
  <si>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</si>
  <si>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</si>
  <si>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</si>
  <si>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</si>
  <si>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</si>
  <si>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</si>
  <si>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</si>
  <si>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</si>
  <si>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</si>
  <si>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</si>
  <si>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</si>
  <si>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</si>
  <si>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</si>
  <si>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</si>
  <si>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</si>
  <si>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</si>
  <si>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</si>
  <si>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</si>
  <si>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</si>
  <si>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</si>
  <si>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</si>
  <si>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</si>
  <si>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</si>
  <si>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</si>
  <si>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</si>
  <si>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</si>
  <si>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</si>
  <si>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</si>
  <si>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</si>
  <si>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</si>
  <si>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</si>
  <si>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</si>
  <si>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</si>
  <si>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</si>
  <si>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</si>
  <si>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</si>
  <si>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</si>
  <si>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</si>
  <si>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</si>
  <si>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</si>
  <si>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</si>
  <si>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</si>
  <si>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</si>
  <si>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</si>
  <si>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</si>
  <si>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</si>
  <si>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</si>
  <si>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</si>
  <si>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</si>
  <si>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</si>
  <si>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</si>
  <si>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</si>
  <si>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</si>
  <si>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</si>
  <si>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</si>
  <si>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</si>
  <si>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</si>
  <si>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</si>
  <si>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</si>
  <si>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</si>
  <si>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</si>
  <si>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</si>
  <si>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</si>
  <si>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</si>
  <si>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</si>
  <si>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</si>
  <si>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</si>
  <si>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</si>
  <si>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</si>
  <si>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</si>
  <si>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</si>
  <si>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</si>
  <si>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</si>
  <si>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</si>
  <si>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</si>
  <si>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</si>
  <si>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</si>
  <si>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</si>
  <si>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</si>
  <si>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</si>
  <si>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</si>
  <si>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</si>
  <si>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</si>
  <si>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</si>
  <si>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</si>
  <si>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</si>
  <si>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</si>
  <si>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</si>
  <si>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</si>
  <si>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</si>
  <si>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</si>
  <si>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</si>
  <si>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安定的な水供給に向け、平成31年3月に見直しを行った経営戦略における投資計画を基に、水源・送配水系統の整備や基幹管路の耐震化等の大規模な建設改良投資や、施設・管路の維持管理費等を計画的かつ効率的に行っていく。
　また、そのような維持修繕・改築更新を行っていくための財源の確保及びコストの低減等で経営基盤の強化を図り、持続可能な事業運営に繋げていく。</t>
    <rPh sb="1" eb="4">
      <t>アンテイテキ</t>
    </rPh>
    <rPh sb="5" eb="8">
      <t>ミズキョウキュウ</t>
    </rPh>
    <rPh sb="9" eb="10">
      <t>ム</t>
    </rPh>
    <rPh sb="12" eb="14">
      <t>ヘイセイ</t>
    </rPh>
    <rPh sb="16" eb="17">
      <t>ネン</t>
    </rPh>
    <rPh sb="18" eb="19">
      <t>ガツ</t>
    </rPh>
    <rPh sb="20" eb="22">
      <t>ミナオ</t>
    </rPh>
    <rPh sb="24" eb="25">
      <t>オコナ</t>
    </rPh>
    <rPh sb="27" eb="31">
      <t>ケイエイセンリャク</t>
    </rPh>
    <rPh sb="35" eb="39">
      <t>トウシケイカク</t>
    </rPh>
    <rPh sb="40" eb="41">
      <t>モト</t>
    </rPh>
    <rPh sb="43" eb="45">
      <t>スイゲン</t>
    </rPh>
    <rPh sb="46" eb="47">
      <t>オク</t>
    </rPh>
    <rPh sb="47" eb="51">
      <t>ハイスイケイトウ</t>
    </rPh>
    <rPh sb="52" eb="54">
      <t>セイビ</t>
    </rPh>
    <rPh sb="55" eb="59">
      <t>キカンカンロ</t>
    </rPh>
    <rPh sb="60" eb="64">
      <t>タイシンカトウ</t>
    </rPh>
    <rPh sb="65" eb="68">
      <t>ダイキボ</t>
    </rPh>
    <rPh sb="69" eb="75">
      <t>ケンセツカイリョウトウシ</t>
    </rPh>
    <rPh sb="77" eb="79">
      <t>シセツ</t>
    </rPh>
    <rPh sb="80" eb="82">
      <t>カンロ</t>
    </rPh>
    <rPh sb="83" eb="89">
      <t>イジカンリヒトウ</t>
    </rPh>
    <rPh sb="90" eb="93">
      <t>ケイカクテキ</t>
    </rPh>
    <rPh sb="95" eb="98">
      <t>コウリツテキ</t>
    </rPh>
    <rPh sb="99" eb="100">
      <t>オコナ</t>
    </rPh>
    <rPh sb="115" eb="119">
      <t>イジシュウゼン</t>
    </rPh>
    <rPh sb="120" eb="124">
      <t>カイチクコウシン</t>
    </rPh>
    <rPh sb="125" eb="126">
      <t>オコナ</t>
    </rPh>
    <rPh sb="133" eb="135">
      <t>ザイゲン</t>
    </rPh>
    <rPh sb="136" eb="138">
      <t>カクホ</t>
    </rPh>
    <rPh sb="138" eb="139">
      <t>オヨ</t>
    </rPh>
    <rPh sb="144" eb="147">
      <t>テイゲントウ</t>
    </rPh>
    <rPh sb="148" eb="150">
      <t>ケイエイ</t>
    </rPh>
    <rPh sb="150" eb="152">
      <t>キバン</t>
    </rPh>
    <rPh sb="153" eb="155">
      <t>キョウカ</t>
    </rPh>
    <rPh sb="156" eb="157">
      <t>ハカ</t>
    </rPh>
    <rPh sb="159" eb="163">
      <t>ジゾクカノウ</t>
    </rPh>
    <rPh sb="164" eb="168">
      <t>ジギョウウンエイ</t>
    </rPh>
    <rPh sb="169" eb="170">
      <t>ツナ</t>
    </rPh>
    <phoneticPr fontId="4"/>
  </si>
  <si>
    <t>　管路更新率について、令和3年度よりも増加しており、類似団体平均値と比較しても高い数値を維持している。
　しかし、管路経年化率についてもここ数年連続して数値が増加し続けており、管路の老朽化に対し更新が追いついていない状況である。今後も耐用年数を超える管路が増加することから、管路更新のための更新投資を増やし、さらに管路更新率を増加させていく必要がある。
　更新等の財源確保や経営状況への影響等を踏まえ、更新方法を見直す等、投資計画に基づいた計画的な事業の推進を図っていく。</t>
    <rPh sb="1" eb="6">
      <t>カンロコウシンリツ</t>
    </rPh>
    <rPh sb="19" eb="21">
      <t>ゾウカ</t>
    </rPh>
    <rPh sb="44" eb="46">
      <t>イジ</t>
    </rPh>
    <rPh sb="57" eb="61">
      <t>カンロケイネン</t>
    </rPh>
    <rPh sb="61" eb="63">
      <t>カリツ</t>
    </rPh>
    <rPh sb="70" eb="74">
      <t>スウネンレンゾク</t>
    </rPh>
    <rPh sb="76" eb="78">
      <t>スウチ</t>
    </rPh>
    <rPh sb="79" eb="81">
      <t>ゾウカ</t>
    </rPh>
    <rPh sb="82" eb="83">
      <t>ツヅ</t>
    </rPh>
    <rPh sb="88" eb="90">
      <t>カンロ</t>
    </rPh>
    <rPh sb="91" eb="94">
      <t>ロウキュウカ</t>
    </rPh>
    <rPh sb="95" eb="96">
      <t>タイ</t>
    </rPh>
    <rPh sb="97" eb="99">
      <t>コウシン</t>
    </rPh>
    <rPh sb="100" eb="101">
      <t>オ</t>
    </rPh>
    <rPh sb="108" eb="110">
      <t>ジョウキョウ</t>
    </rPh>
    <rPh sb="114" eb="116">
      <t>コンゴ</t>
    </rPh>
    <rPh sb="117" eb="121">
      <t>タイヨウネンスウ</t>
    </rPh>
    <rPh sb="122" eb="123">
      <t>コ</t>
    </rPh>
    <rPh sb="125" eb="127">
      <t>カンロ</t>
    </rPh>
    <rPh sb="128" eb="130">
      <t>ゾウカ</t>
    </rPh>
    <rPh sb="137" eb="141">
      <t>カンロコウシン</t>
    </rPh>
    <rPh sb="145" eb="149">
      <t>コウシントウシ</t>
    </rPh>
    <rPh sb="150" eb="151">
      <t>フ</t>
    </rPh>
    <rPh sb="157" eb="162">
      <t>カンロコウシンリツ</t>
    </rPh>
    <rPh sb="163" eb="165">
      <t>ゾウカ</t>
    </rPh>
    <rPh sb="170" eb="172">
      <t>ヒツヨウ</t>
    </rPh>
    <rPh sb="178" eb="181">
      <t>コウシントウ</t>
    </rPh>
    <rPh sb="182" eb="186">
      <t>ザイゲンカクホ</t>
    </rPh>
    <rPh sb="187" eb="191">
      <t>ケイエイジョウキョウ</t>
    </rPh>
    <rPh sb="193" eb="196">
      <t>エイキョウトウ</t>
    </rPh>
    <rPh sb="197" eb="198">
      <t>フ</t>
    </rPh>
    <rPh sb="201" eb="205">
      <t>コウシンホウホウ</t>
    </rPh>
    <rPh sb="206" eb="208">
      <t>ミナオ</t>
    </rPh>
    <rPh sb="209" eb="210">
      <t>ナド</t>
    </rPh>
    <rPh sb="211" eb="215">
      <t>トウシケイカク</t>
    </rPh>
    <rPh sb="216" eb="217">
      <t>モト</t>
    </rPh>
    <rPh sb="220" eb="223">
      <t>ケイカクテキ</t>
    </rPh>
    <rPh sb="224" eb="226">
      <t>ジギョウ</t>
    </rPh>
    <rPh sb="227" eb="229">
      <t>スイシン</t>
    </rPh>
    <rPh sb="230" eb="231">
      <t>ハカ</t>
    </rPh>
    <phoneticPr fontId="4"/>
  </si>
  <si>
    <t>　経常収支比率については、令和3年度から経常収益が増加したが、主に電気料金の高騰によって動力費が大幅に増加したことにより、経常費用の増加額が経常収益の増加額を上回ったため令和3年度より減少している。
　料金回収率については、令和3年度から減少し、100％を下回っている。これは先述した動力費の大幅増加による経常費用の増加に加え、年間有収水量の減少により給水原価が増加したことによるものである。
　有収率については、ここ数年で最も低い数値となった。管路経年化率が年々増加していることから、耐用年数を過ぎた管路からの漏水が多発していることが考えられる。
　令和5年1月から水道料金を改定したことにより次年度は給水収益の増加が見込まれるが、昨今の物価高騰等により営業費用も増加することが予想される。今後の安定的な事業運営のため、増加傾向にある維持管理費等のコスト低減や有収率向上のための施設更新等、継続的な経営改善の取り組みを行っていく。</t>
    <rPh sb="1" eb="7">
      <t>ケイジョウシュウシヒリツ</t>
    </rPh>
    <rPh sb="20" eb="24">
      <t>ケイジョウシュウエキ</t>
    </rPh>
    <rPh sb="25" eb="27">
      <t>ゾウカ</t>
    </rPh>
    <rPh sb="31" eb="32">
      <t>オモ</t>
    </rPh>
    <rPh sb="33" eb="37">
      <t>デンキリョウキン</t>
    </rPh>
    <rPh sb="38" eb="40">
      <t>コウトウ</t>
    </rPh>
    <rPh sb="44" eb="47">
      <t>ドウリョクヒ</t>
    </rPh>
    <rPh sb="48" eb="50">
      <t>オオハバ</t>
    </rPh>
    <rPh sb="51" eb="53">
      <t>ゾウカ</t>
    </rPh>
    <rPh sb="61" eb="65">
      <t>ケイジョウヒヨウ</t>
    </rPh>
    <rPh sb="66" eb="69">
      <t>ゾウカガク</t>
    </rPh>
    <rPh sb="70" eb="74">
      <t>ケイジョウシュウエキ</t>
    </rPh>
    <rPh sb="79" eb="81">
      <t>ウワマワ</t>
    </rPh>
    <rPh sb="85" eb="87">
      <t>レイワ</t>
    </rPh>
    <rPh sb="88" eb="90">
      <t>ネンド</t>
    </rPh>
    <rPh sb="92" eb="94">
      <t>ゲンショウ</t>
    </rPh>
    <rPh sb="101" eb="105">
      <t>リョウキンカイシュウ</t>
    </rPh>
    <rPh sb="105" eb="106">
      <t>リツ</t>
    </rPh>
    <rPh sb="119" eb="121">
      <t>ゲンショウ</t>
    </rPh>
    <rPh sb="128" eb="130">
      <t>シタマワ</t>
    </rPh>
    <rPh sb="138" eb="140">
      <t>センジュツ</t>
    </rPh>
    <rPh sb="142" eb="145">
      <t>ドウリョクヒ</t>
    </rPh>
    <rPh sb="146" eb="150">
      <t>オオハバゾウカ</t>
    </rPh>
    <rPh sb="153" eb="157">
      <t>ケイジョウヒヨウ</t>
    </rPh>
    <rPh sb="158" eb="160">
      <t>ゾウカ</t>
    </rPh>
    <rPh sb="161" eb="162">
      <t>クワ</t>
    </rPh>
    <rPh sb="164" eb="170">
      <t>ネンカンユウシュウスイリョウ</t>
    </rPh>
    <rPh sb="171" eb="173">
      <t>ゲンショウ</t>
    </rPh>
    <rPh sb="181" eb="183">
      <t>ゾウカ</t>
    </rPh>
    <rPh sb="198" eb="201">
      <t>ユウシュウリツ</t>
    </rPh>
    <rPh sb="209" eb="211">
      <t>スウネン</t>
    </rPh>
    <rPh sb="212" eb="213">
      <t>モット</t>
    </rPh>
    <rPh sb="214" eb="215">
      <t>ヒク</t>
    </rPh>
    <rPh sb="216" eb="218">
      <t>スウチ</t>
    </rPh>
    <rPh sb="248" eb="249">
      <t>ス</t>
    </rPh>
    <rPh sb="251" eb="253">
      <t>カンロ</t>
    </rPh>
    <rPh sb="256" eb="258">
      <t>ロウスイ</t>
    </rPh>
    <rPh sb="259" eb="261">
      <t>タハツ</t>
    </rPh>
    <rPh sb="268" eb="269">
      <t>カンガ</t>
    </rPh>
    <rPh sb="276" eb="278">
      <t>レイワ</t>
    </rPh>
    <rPh sb="279" eb="280">
      <t>ネン</t>
    </rPh>
    <rPh sb="281" eb="282">
      <t>ガツ</t>
    </rPh>
    <rPh sb="284" eb="288">
      <t>スイドウリョウキン</t>
    </rPh>
    <rPh sb="289" eb="291">
      <t>カイテイ</t>
    </rPh>
    <rPh sb="298" eb="301">
      <t>ジネンド</t>
    </rPh>
    <rPh sb="302" eb="306">
      <t>キュウスイシュウエキ</t>
    </rPh>
    <rPh sb="307" eb="309">
      <t>ゾウカ</t>
    </rPh>
    <rPh sb="310" eb="312">
      <t>ミコ</t>
    </rPh>
    <rPh sb="317" eb="319">
      <t>サッコン</t>
    </rPh>
    <rPh sb="320" eb="322">
      <t>ブッカ</t>
    </rPh>
    <rPh sb="322" eb="324">
      <t>コウトウ</t>
    </rPh>
    <rPh sb="324" eb="325">
      <t>ナド</t>
    </rPh>
    <rPh sb="328" eb="332">
      <t>エイギョウヒヨウ</t>
    </rPh>
    <rPh sb="333" eb="335">
      <t>ゾウカ</t>
    </rPh>
    <rPh sb="340" eb="342">
      <t>ヨソウ</t>
    </rPh>
    <rPh sb="346" eb="348">
      <t>コンゴ</t>
    </rPh>
    <rPh sb="349" eb="352">
      <t>アンテイテキ</t>
    </rPh>
    <rPh sb="353" eb="357">
      <t>ジギョウウンエイ</t>
    </rPh>
    <rPh sb="361" eb="365">
      <t>ゾウカケイコウ</t>
    </rPh>
    <rPh sb="368" eb="372">
      <t>イジカンリ</t>
    </rPh>
    <rPh sb="372" eb="374">
      <t>ヒトウ</t>
    </rPh>
    <rPh sb="378" eb="380">
      <t>テイゲン</t>
    </rPh>
    <rPh sb="381" eb="386">
      <t>ユウシュウリツコウジョウ</t>
    </rPh>
    <rPh sb="390" eb="395">
      <t>シセツコウシントウ</t>
    </rPh>
    <rPh sb="396" eb="399">
      <t>ケイゾクテキ</t>
    </rPh>
    <rPh sb="400" eb="404">
      <t>ケイエイカイゼン</t>
    </rPh>
    <rPh sb="405" eb="406">
      <t>ト</t>
    </rPh>
    <rPh sb="407" eb="408">
      <t>ク</t>
    </rPh>
    <rPh sb="410" eb="41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</si>
</sst>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1.06</c:v>
                </c:pt>
                <c:pt idx="1">
                  <c:v>0.74</c:v>
                </c:pt>
                <c:pt idx="2">
                  <c:v>1.59</c:v>
                </c:pt>
                <c:pt idx="3">
                  <c:v>0.87</c:v>
                </c:pt>
                <c:pt idx="4">
                  <c:v>0.9</c:v>
                </c:pt>
              </c:numCache>
            </c:numRef>
          </c:val>
          <c:extLst>
            <c:ext xmlns:c16="http://schemas.microsoft.com/office/drawing/2014/chart" uri="{C3380CC4-5D6E-409C-BE32-E72D297353CC}">
              <c16:uniqueId val="{00000000-6230-4704-9FAA-8073EBA48F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6230-4704-9FAA-8073EBA48F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59.04</c:v>
                </c:pt>
                <c:pt idx="1">
                  <c:v>57.85</c:v>
                </c:pt>
                <c:pt idx="2">
                  <c:v>58.26</c:v>
                </c:pt>
                <c:pt idx="3">
                  <c:v>57.88</c:v>
                </c:pt>
                <c:pt idx="4">
                  <c:v>58.48</c:v>
                </c:pt>
              </c:numCache>
            </c:numRef>
          </c:val>
          <c:extLst>
            <c:ext xmlns:c16="http://schemas.microsoft.com/office/drawing/2014/chart" uri="{C3380CC4-5D6E-409C-BE32-E72D297353CC}">
              <c16:uniqueId val="{00000000-24AB-4CD7-98EC-642D9483DE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24AB-4CD7-98EC-642D9483DE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84.49</c:v>
                </c:pt>
                <c:pt idx="1">
                  <c:v>84.79</c:v>
                </c:pt>
                <c:pt idx="2">
                  <c:v>84.21</c:v>
                </c:pt>
                <c:pt idx="3">
                  <c:v>84.01</c:v>
                </c:pt>
                <c:pt idx="4">
                  <c:v>81.78</c:v>
                </c:pt>
              </c:numCache>
            </c:numRef>
          </c:val>
          <c:extLst>
            <c:ext xmlns:c16="http://schemas.microsoft.com/office/drawing/2014/chart" uri="{C3380CC4-5D6E-409C-BE32-E72D297353CC}">
              <c16:uniqueId val="{00000000-F5EF-48D8-B145-3569EAC8B3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F5EF-48D8-B145-3569EAC8B3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114.3</c:v>
                </c:pt>
                <c:pt idx="1">
                  <c:v>113.28</c:v>
                </c:pt>
                <c:pt idx="2">
                  <c:v>107.63</c:v>
                </c:pt>
                <c:pt idx="3">
                  <c:v>106.41</c:v>
                </c:pt>
                <c:pt idx="4">
                  <c:v>101.93</c:v>
                </c:pt>
              </c:numCache>
            </c:numRef>
          </c:val>
          <c:extLst>
            <c:ext xmlns:c16="http://schemas.microsoft.com/office/drawing/2014/chart" uri="{C3380CC4-5D6E-409C-BE32-E72D297353CC}">
              <c16:uniqueId val="{00000000-1705-415A-9CD7-BF68E3B31F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1705-415A-9CD7-BF68E3B31F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56.69</c:v>
                </c:pt>
                <c:pt idx="1">
                  <c:v>57.29</c:v>
                </c:pt>
                <c:pt idx="2">
                  <c:v>57.13</c:v>
                </c:pt>
                <c:pt idx="3">
                  <c:v>57.02</c:v>
                </c:pt>
                <c:pt idx="4">
                  <c:v>58.21</c:v>
                </c:pt>
              </c:numCache>
            </c:numRef>
          </c:val>
          <c:extLst>
            <c:ext xmlns:c16="http://schemas.microsoft.com/office/drawing/2014/chart" uri="{C3380CC4-5D6E-409C-BE32-E72D297353CC}">
              <c16:uniqueId val="{00000000-F6EF-4310-AB44-610501D9802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F6EF-4310-AB44-610501D9802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29.61</c:v>
                </c:pt>
                <c:pt idx="1">
                  <c:v>30.34</c:v>
                </c:pt>
                <c:pt idx="2">
                  <c:v>32.54</c:v>
                </c:pt>
                <c:pt idx="3">
                  <c:v>33.340000000000003</c:v>
                </c:pt>
                <c:pt idx="4">
                  <c:v>34.08</c:v>
                </c:pt>
              </c:numCache>
            </c:numRef>
          </c:val>
          <c:extLst>
            <c:ext xmlns:c16="http://schemas.microsoft.com/office/drawing/2014/chart" uri="{C3380CC4-5D6E-409C-BE32-E72D297353CC}">
              <c16:uniqueId val="{00000000-6277-417C-A859-F5B18719F21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6277-417C-A859-F5B18719F21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53-4D0B-90B2-F47A905AD8D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5153-4D0B-90B2-F47A905AD8D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212.13</c:v>
                </c:pt>
                <c:pt idx="1">
                  <c:v>242.56</c:v>
                </c:pt>
                <c:pt idx="2">
                  <c:v>329.97</c:v>
                </c:pt>
                <c:pt idx="3">
                  <c:v>271.61</c:v>
                </c:pt>
                <c:pt idx="4">
                  <c:v>386.24</c:v>
                </c:pt>
              </c:numCache>
            </c:numRef>
          </c:val>
          <c:extLst>
            <c:ext xmlns:c16="http://schemas.microsoft.com/office/drawing/2014/chart" uri="{C3380CC4-5D6E-409C-BE32-E72D297353CC}">
              <c16:uniqueId val="{00000000-37ED-4E0B-B8F8-0CB7D7A1D3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37ED-4E0B-B8F8-0CB7D7A1D3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219.32</c:v>
                </c:pt>
                <c:pt idx="1">
                  <c:v>243.44</c:v>
                </c:pt>
                <c:pt idx="2">
                  <c:v>304.67</c:v>
                </c:pt>
                <c:pt idx="3">
                  <c:v>303.8</c:v>
                </c:pt>
                <c:pt idx="4">
                  <c:v>312.45999999999998</c:v>
                </c:pt>
              </c:numCache>
            </c:numRef>
          </c:val>
          <c:extLst>
            <c:ext xmlns:c16="http://schemas.microsoft.com/office/drawing/2014/chart" uri="{C3380CC4-5D6E-409C-BE32-E72D297353CC}">
              <c16:uniqueId val="{00000000-11E2-448C-8BBC-C5AF460642E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11E2-448C-8BBC-C5AF460642E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112.06</c:v>
                </c:pt>
                <c:pt idx="1">
                  <c:v>112.03</c:v>
                </c:pt>
                <c:pt idx="2">
                  <c:v>92.47</c:v>
                </c:pt>
                <c:pt idx="3">
                  <c:v>103.09</c:v>
                </c:pt>
                <c:pt idx="4">
                  <c:v>97.38</c:v>
                </c:pt>
              </c:numCache>
            </c:numRef>
          </c:val>
          <c:extLst>
            <c:ext xmlns:c16="http://schemas.microsoft.com/office/drawing/2014/chart" uri="{C3380CC4-5D6E-409C-BE32-E72D297353CC}">
              <c16:uniqueId val="{00000000-47B9-48BD-85DD-18BCCF46DF2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47B9-48BD-85DD-18BCCF46DF2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123.44</c:v>
                </c:pt>
                <c:pt idx="1">
                  <c:v>123.36</c:v>
                </c:pt>
                <c:pt idx="2">
                  <c:v>133.02000000000001</c:v>
                </c:pt>
                <c:pt idx="3">
                  <c:v>133.63999999999999</c:v>
                </c:pt>
                <c:pt idx="4">
                  <c:v>143.41</c:v>
                </c:pt>
              </c:numCache>
            </c:numRef>
          </c:val>
          <c:extLst>
            <c:ext xmlns:c16="http://schemas.microsoft.com/office/drawing/2014/chart" uri="{C3380CC4-5D6E-409C-BE32-E72D297353CC}">
              <c16:uniqueId val="{00000000-6C6F-4807-BC2A-73A02A58099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6C6F-4807-BC2A-73A02A58099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桑名市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66">
        <f>データ!$R$6</f>
        <v>139563</v>
      </c>
      <c r="AM8" s="66"/>
      <c r="AN8" s="66"/>
      <c r="AO8" s="66"/>
      <c r="AP8" s="66"/>
      <c r="AQ8" s="66"/>
      <c r="AR8" s="66"/>
      <c r="AS8" s="66"/>
      <c r="AT8" s="37">
        <f>データ!$S$6</f>
        <v>136.65</v>
      </c>
      <c r="AU8" s="38"/>
      <c r="AV8" s="38"/>
      <c r="AW8" s="38"/>
      <c r="AX8" s="38"/>
      <c r="AY8" s="38"/>
      <c r="AZ8" s="38"/>
      <c r="BA8" s="38"/>
      <c r="BB8" s="55">
        <f>データ!$T$6</f>
        <v>1021.32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66.86</v>
      </c>
      <c r="J10" s="38"/>
      <c r="K10" s="38"/>
      <c r="L10" s="38"/>
      <c r="M10" s="38"/>
      <c r="N10" s="38"/>
      <c r="O10" s="65"/>
      <c r="P10" s="55">
        <f>データ!$P$6</f>
        <v>99.99</v>
      </c>
      <c r="Q10" s="55"/>
      <c r="R10" s="55"/>
      <c r="S10" s="55"/>
      <c r="T10" s="55"/>
      <c r="U10" s="55"/>
      <c r="V10" s="55"/>
      <c r="W10" s="66">
        <f>データ!$Q$6</f>
        <v>2750</v>
      </c>
      <c r="X10" s="66"/>
      <c r="Y10" s="66"/>
      <c r="Z10" s="66"/>
      <c r="AA10" s="66"/>
      <c r="AB10" s="66"/>
      <c r="AC10" s="66"/>
      <c r="AD10" s="2"/>
      <c r="AE10" s="2"/>
      <c r="AF10" s="2"/>
      <c r="AG10" s="2"/>
      <c r="AH10" s="2"/>
      <c r="AI10" s="2"/>
      <c r="AJ10" s="2"/>
      <c r="AK10" s="2"/>
      <c r="AL10" s="66">
        <f>データ!$U$6</f>
        <v>139149</v>
      </c>
      <c r="AM10" s="66"/>
      <c r="AN10" s="66"/>
      <c r="AO10" s="66"/>
      <c r="AP10" s="66"/>
      <c r="AQ10" s="66"/>
      <c r="AR10" s="66"/>
      <c r="AS10" s="66"/>
      <c r="AT10" s="37">
        <f>データ!$V$6</f>
        <v>136.65</v>
      </c>
      <c r="AU10" s="38"/>
      <c r="AV10" s="38"/>
      <c r="AW10" s="38"/>
      <c r="AX10" s="38"/>
      <c r="AY10" s="38"/>
      <c r="AZ10" s="38"/>
      <c r="BA10" s="38"/>
      <c r="BB10" s="55">
        <f>データ!$W$6</f>
        <v>1018.29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0RgkTclDn7cX2YNWBZUcuKvt3WHR++xngZeIkKV283lVpPC0KE/RkHRMLfcbYR90pIMhTCWTn39KR9LeQ0LvA==" saltValue="oh2LFWSbzE52BnJpuJ1Ht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242055</v>
      </c>
      <c r="D6" s="20">
        <f t="shared" si="3"/>
        <v>46</v>
      </c>
      <c r="E6" s="20">
        <f t="shared" si="3"/>
        <v>1</v>
      </c>
      <c r="F6" s="20">
        <f t="shared" si="3"/>
        <v>0</v>
      </c>
      <c r="G6" s="20">
        <f t="shared" si="3"/>
        <v>1</v>
      </c>
      <c r="H6" s="20" t="str">
        <f t="shared" si="3"/>
        <v>三重県　桑名市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66.86</v>
      </c>
      <c r="P6" s="21">
        <f t="shared" si="3"/>
        <v>99.99</v>
      </c>
      <c r="Q6" s="21">
        <f t="shared" si="3"/>
        <v>2750</v>
      </c>
      <c r="R6" s="21">
        <f t="shared" si="3"/>
        <v>139563</v>
      </c>
      <c r="S6" s="21">
        <f t="shared" si="3"/>
        <v>136.65</v>
      </c>
      <c r="T6" s="21">
        <f t="shared" si="3"/>
        <v>1021.32</v>
      </c>
      <c r="U6" s="21">
        <f t="shared" si="3"/>
        <v>139149</v>
      </c>
      <c r="V6" s="21">
        <f t="shared" si="3"/>
        <v>136.65</v>
      </c>
      <c r="W6" s="21">
        <f t="shared" si="3"/>
        <v>1018.29</v>
      </c>
      <c r="X6" s="22">
        <f>IF(X7="",NA(),X7)</f>
        <v>114.3</v>
      </c>
      <c r="Y6" s="22">
        <f t="shared" ref="Y6:AG6" si="4">IF(Y7="",NA(),Y7)</f>
        <v>113.28</v>
      </c>
      <c r="Z6" s="22">
        <f t="shared" si="4"/>
        <v>107.63</v>
      </c>
      <c r="AA6" s="22">
        <f t="shared" si="4"/>
        <v>106.41</v>
      </c>
      <c r="AB6" s="22">
        <f t="shared" si="4"/>
        <v>101.93</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212.13</v>
      </c>
      <c r="AU6" s="22">
        <f t="shared" ref="AU6:BC6" si="6">IF(AU7="",NA(),AU7)</f>
        <v>242.56</v>
      </c>
      <c r="AV6" s="22">
        <f t="shared" si="6"/>
        <v>329.97</v>
      </c>
      <c r="AW6" s="22">
        <f t="shared" si="6"/>
        <v>271.61</v>
      </c>
      <c r="AX6" s="22">
        <f t="shared" si="6"/>
        <v>386.24</v>
      </c>
      <c r="AY6" s="22">
        <f t="shared" si="6"/>
        <v>335.6</v>
      </c>
      <c r="AZ6" s="22">
        <f t="shared" si="6"/>
        <v>358.91</v>
      </c>
      <c r="BA6" s="22">
        <f t="shared" si="6"/>
        <v>360.96</v>
      </c>
      <c r="BB6" s="22">
        <f t="shared" si="6"/>
        <v>351.29</v>
      </c>
      <c r="BC6" s="22">
        <f t="shared" si="6"/>
        <v>364.24</v>
      </c>
      <c r="BD6" s="21" t="str">
        <f>IF(BD7="","",IF(BD7="-","【-】","【"&amp;SUBSTITUTE(TEXT(BD7,"#,##0.00"),"-","△")&amp;"】"))</f>
        <v>【252.29】</v>
      </c>
      <c r="BE6" s="22">
        <f>IF(BE7="",NA(),BE7)</f>
        <v>219.32</v>
      </c>
      <c r="BF6" s="22">
        <f t="shared" ref="BF6:BN6" si="7">IF(BF7="",NA(),BF7)</f>
        <v>243.44</v>
      </c>
      <c r="BG6" s="22">
        <f t="shared" si="7"/>
        <v>304.67</v>
      </c>
      <c r="BH6" s="22">
        <f t="shared" si="7"/>
        <v>303.8</v>
      </c>
      <c r="BI6" s="22">
        <f t="shared" si="7"/>
        <v>312.45999999999998</v>
      </c>
      <c r="BJ6" s="22">
        <f t="shared" si="7"/>
        <v>258.26</v>
      </c>
      <c r="BK6" s="22">
        <f t="shared" si="7"/>
        <v>247.27</v>
      </c>
      <c r="BL6" s="22">
        <f t="shared" si="7"/>
        <v>239.18</v>
      </c>
      <c r="BM6" s="22">
        <f t="shared" si="7"/>
        <v>236.29</v>
      </c>
      <c r="BN6" s="22">
        <f t="shared" si="7"/>
        <v>238.77</v>
      </c>
      <c r="BO6" s="21" t="str">
        <f>IF(BO7="","",IF(BO7="-","【-】","【"&amp;SUBSTITUTE(TEXT(BO7,"#,##0.00"),"-","△")&amp;"】"))</f>
        <v>【268.07】</v>
      </c>
      <c r="BP6" s="22">
        <f>IF(BP7="",NA(),BP7)</f>
        <v>112.06</v>
      </c>
      <c r="BQ6" s="22">
        <f t="shared" ref="BQ6:BY6" si="8">IF(BQ7="",NA(),BQ7)</f>
        <v>112.03</v>
      </c>
      <c r="BR6" s="22">
        <f t="shared" si="8"/>
        <v>92.47</v>
      </c>
      <c r="BS6" s="22">
        <f t="shared" si="8"/>
        <v>103.09</v>
      </c>
      <c r="BT6" s="22">
        <f t="shared" si="8"/>
        <v>97.38</v>
      </c>
      <c r="BU6" s="22">
        <f t="shared" si="8"/>
        <v>106.07</v>
      </c>
      <c r="BV6" s="22">
        <f t="shared" si="8"/>
        <v>105.34</v>
      </c>
      <c r="BW6" s="22">
        <f t="shared" si="8"/>
        <v>101.89</v>
      </c>
      <c r="BX6" s="22">
        <f t="shared" si="8"/>
        <v>104.33</v>
      </c>
      <c r="BY6" s="22">
        <f t="shared" si="8"/>
        <v>98.85</v>
      </c>
      <c r="BZ6" s="21" t="str">
        <f>IF(BZ7="","",IF(BZ7="-","【-】","【"&amp;SUBSTITUTE(TEXT(BZ7,"#,##0.00"),"-","△")&amp;"】"))</f>
        <v>【97.47】</v>
      </c>
      <c r="CA6" s="22">
        <f>IF(CA7="",NA(),CA7)</f>
        <v>123.44</v>
      </c>
      <c r="CB6" s="22">
        <f t="shared" ref="CB6:CJ6" si="9">IF(CB7="",NA(),CB7)</f>
        <v>123.36</v>
      </c>
      <c r="CC6" s="22">
        <f t="shared" si="9"/>
        <v>133.02000000000001</v>
      </c>
      <c r="CD6" s="22">
        <f t="shared" si="9"/>
        <v>133.63999999999999</v>
      </c>
      <c r="CE6" s="22">
        <f t="shared" si="9"/>
        <v>143.41</v>
      </c>
      <c r="CF6" s="22">
        <f t="shared" si="9"/>
        <v>159.22</v>
      </c>
      <c r="CG6" s="22">
        <f t="shared" si="9"/>
        <v>159.6</v>
      </c>
      <c r="CH6" s="22">
        <f t="shared" si="9"/>
        <v>156.32</v>
      </c>
      <c r="CI6" s="22">
        <f t="shared" si="9"/>
        <v>157.4</v>
      </c>
      <c r="CJ6" s="22">
        <f t="shared" si="9"/>
        <v>162.61000000000001</v>
      </c>
      <c r="CK6" s="21" t="str">
        <f>IF(CK7="","",IF(CK7="-","【-】","【"&amp;SUBSTITUTE(TEXT(CK7,"#,##0.00"),"-","△")&amp;"】"))</f>
        <v>【174.75】</v>
      </c>
      <c r="CL6" s="22">
        <f>IF(CL7="",NA(),CL7)</f>
        <v>59.04</v>
      </c>
      <c r="CM6" s="22">
        <f t="shared" ref="CM6:CU6" si="10">IF(CM7="",NA(),CM7)</f>
        <v>57.85</v>
      </c>
      <c r="CN6" s="22">
        <f t="shared" si="10"/>
        <v>58.26</v>
      </c>
      <c r="CO6" s="22">
        <f t="shared" si="10"/>
        <v>57.88</v>
      </c>
      <c r="CP6" s="22">
        <f t="shared" si="10"/>
        <v>58.48</v>
      </c>
      <c r="CQ6" s="22">
        <f t="shared" si="10"/>
        <v>62.83</v>
      </c>
      <c r="CR6" s="22">
        <f t="shared" si="10"/>
        <v>62.05</v>
      </c>
      <c r="CS6" s="22">
        <f t="shared" si="10"/>
        <v>63.23</v>
      </c>
      <c r="CT6" s="22">
        <f t="shared" si="10"/>
        <v>62.59</v>
      </c>
      <c r="CU6" s="22">
        <f t="shared" si="10"/>
        <v>61.81</v>
      </c>
      <c r="CV6" s="21" t="str">
        <f>IF(CV7="","",IF(CV7="-","【-】","【"&amp;SUBSTITUTE(TEXT(CV7,"#,##0.00"),"-","△")&amp;"】"))</f>
        <v>【59.97】</v>
      </c>
      <c r="CW6" s="22">
        <f>IF(CW7="",NA(),CW7)</f>
        <v>84.49</v>
      </c>
      <c r="CX6" s="22">
        <f t="shared" ref="CX6:DF6" si="11">IF(CX7="",NA(),CX7)</f>
        <v>84.79</v>
      </c>
      <c r="CY6" s="22">
        <f t="shared" si="11"/>
        <v>84.21</v>
      </c>
      <c r="CZ6" s="22">
        <f t="shared" si="11"/>
        <v>84.01</v>
      </c>
      <c r="DA6" s="22">
        <f t="shared" si="11"/>
        <v>81.78</v>
      </c>
      <c r="DB6" s="22">
        <f t="shared" si="11"/>
        <v>88.86</v>
      </c>
      <c r="DC6" s="22">
        <f t="shared" si="11"/>
        <v>89.11</v>
      </c>
      <c r="DD6" s="22">
        <f t="shared" si="11"/>
        <v>89.35</v>
      </c>
      <c r="DE6" s="22">
        <f t="shared" si="11"/>
        <v>89.7</v>
      </c>
      <c r="DF6" s="22">
        <f t="shared" si="11"/>
        <v>89.24</v>
      </c>
      <c r="DG6" s="21" t="str">
        <f>IF(DG7="","",IF(DG7="-","【-】","【"&amp;SUBSTITUTE(TEXT(DG7,"#,##0.00"),"-","△")&amp;"】"))</f>
        <v>【89.76】</v>
      </c>
      <c r="DH6" s="22">
        <f>IF(DH7="",NA(),DH7)</f>
        <v>56.69</v>
      </c>
      <c r="DI6" s="22">
        <f t="shared" ref="DI6:DQ6" si="12">IF(DI7="",NA(),DI7)</f>
        <v>57.29</v>
      </c>
      <c r="DJ6" s="22">
        <f t="shared" si="12"/>
        <v>57.13</v>
      </c>
      <c r="DK6" s="22">
        <f t="shared" si="12"/>
        <v>57.02</v>
      </c>
      <c r="DL6" s="22">
        <f t="shared" si="12"/>
        <v>58.21</v>
      </c>
      <c r="DM6" s="22">
        <f t="shared" si="12"/>
        <v>47.89</v>
      </c>
      <c r="DN6" s="22">
        <f t="shared" si="12"/>
        <v>48.69</v>
      </c>
      <c r="DO6" s="22">
        <f t="shared" si="12"/>
        <v>49.62</v>
      </c>
      <c r="DP6" s="22">
        <f t="shared" si="12"/>
        <v>50.5</v>
      </c>
      <c r="DQ6" s="22">
        <f t="shared" si="12"/>
        <v>51.28</v>
      </c>
      <c r="DR6" s="21" t="str">
        <f>IF(DR7="","",IF(DR7="-","【-】","【"&amp;SUBSTITUTE(TEXT(DR7,"#,##0.00"),"-","△")&amp;"】"))</f>
        <v>【51.51】</v>
      </c>
      <c r="DS6" s="22">
        <f>IF(DS7="",NA(),DS7)</f>
        <v>29.61</v>
      </c>
      <c r="DT6" s="22">
        <f t="shared" ref="DT6:EB6" si="13">IF(DT7="",NA(),DT7)</f>
        <v>30.34</v>
      </c>
      <c r="DU6" s="22">
        <f t="shared" si="13"/>
        <v>32.54</v>
      </c>
      <c r="DV6" s="22">
        <f t="shared" si="13"/>
        <v>33.340000000000003</v>
      </c>
      <c r="DW6" s="22">
        <f t="shared" si="13"/>
        <v>34.08</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1.06</v>
      </c>
      <c r="EE6" s="22">
        <f t="shared" ref="EE6:EM6" si="14">IF(EE7="",NA(),EE7)</f>
        <v>0.74</v>
      </c>
      <c r="EF6" s="22">
        <f t="shared" si="14"/>
        <v>1.59</v>
      </c>
      <c r="EG6" s="22">
        <f t="shared" si="14"/>
        <v>0.87</v>
      </c>
      <c r="EH6" s="22">
        <f t="shared" si="14"/>
        <v>0.9</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2">
      <c r="A7" s="15"/>
      <c r="B7" s="24">
        <v>2022</v>
      </c>
      <c r="C7" s="24">
        <v>242055</v>
      </c>
      <c r="D7" s="24">
        <v>46</v>
      </c>
      <c r="E7" s="24">
        <v>1</v>
      </c>
      <c r="F7" s="24">
        <v>0</v>
      </c>
      <c r="G7" s="24">
        <v>1</v>
      </c>
      <c r="H7" s="24" t="s">
        <v>93</v>
      </c>
      <c r="I7" s="24" t="s">
        <v>94</v>
      </c>
      <c r="J7" s="24" t="s">
        <v>95</v>
      </c>
      <c r="K7" s="24" t="s">
        <v>96</v>
      </c>
      <c r="L7" s="24" t="s">
        <v>97</v>
      </c>
      <c r="M7" s="24" t="s">
        <v>98</v>
      </c>
      <c r="N7" s="25" t="s">
        <v>99</v>
      </c>
      <c r="O7" s="25">
        <v>66.86</v>
      </c>
      <c r="P7" s="25">
        <v>99.99</v>
      </c>
      <c r="Q7" s="25">
        <v>2750</v>
      </c>
      <c r="R7" s="25">
        <v>139563</v>
      </c>
      <c r="S7" s="25">
        <v>136.65</v>
      </c>
      <c r="T7" s="25">
        <v>1021.32</v>
      </c>
      <c r="U7" s="25">
        <v>139149</v>
      </c>
      <c r="V7" s="25">
        <v>136.65</v>
      </c>
      <c r="W7" s="25">
        <v>1018.29</v>
      </c>
      <c r="X7" s="25">
        <v>114.3</v>
      </c>
      <c r="Y7" s="25">
        <v>113.28</v>
      </c>
      <c r="Z7" s="25">
        <v>107.63</v>
      </c>
      <c r="AA7" s="25">
        <v>106.41</v>
      </c>
      <c r="AB7" s="25">
        <v>101.93</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212.13</v>
      </c>
      <c r="AU7" s="25">
        <v>242.56</v>
      </c>
      <c r="AV7" s="25">
        <v>329.97</v>
      </c>
      <c r="AW7" s="25">
        <v>271.61</v>
      </c>
      <c r="AX7" s="25">
        <v>386.24</v>
      </c>
      <c r="AY7" s="25">
        <v>335.6</v>
      </c>
      <c r="AZ7" s="25">
        <v>358.91</v>
      </c>
      <c r="BA7" s="25">
        <v>360.96</v>
      </c>
      <c r="BB7" s="25">
        <v>351.29</v>
      </c>
      <c r="BC7" s="25">
        <v>364.24</v>
      </c>
      <c r="BD7" s="25">
        <v>252.29</v>
      </c>
      <c r="BE7" s="25">
        <v>219.32</v>
      </c>
      <c r="BF7" s="25">
        <v>243.44</v>
      </c>
      <c r="BG7" s="25">
        <v>304.67</v>
      </c>
      <c r="BH7" s="25">
        <v>303.8</v>
      </c>
      <c r="BI7" s="25">
        <v>312.45999999999998</v>
      </c>
      <c r="BJ7" s="25">
        <v>258.26</v>
      </c>
      <c r="BK7" s="25">
        <v>247.27</v>
      </c>
      <c r="BL7" s="25">
        <v>239.18</v>
      </c>
      <c r="BM7" s="25">
        <v>236.29</v>
      </c>
      <c r="BN7" s="25">
        <v>238.77</v>
      </c>
      <c r="BO7" s="25">
        <v>268.07</v>
      </c>
      <c r="BP7" s="25">
        <v>112.06</v>
      </c>
      <c r="BQ7" s="25">
        <v>112.03</v>
      </c>
      <c r="BR7" s="25">
        <v>92.47</v>
      </c>
      <c r="BS7" s="25">
        <v>103.09</v>
      </c>
      <c r="BT7" s="25">
        <v>97.38</v>
      </c>
      <c r="BU7" s="25">
        <v>106.07</v>
      </c>
      <c r="BV7" s="25">
        <v>105.34</v>
      </c>
      <c r="BW7" s="25">
        <v>101.89</v>
      </c>
      <c r="BX7" s="25">
        <v>104.33</v>
      </c>
      <c r="BY7" s="25">
        <v>98.85</v>
      </c>
      <c r="BZ7" s="25">
        <v>97.47</v>
      </c>
      <c r="CA7" s="25">
        <v>123.44</v>
      </c>
      <c r="CB7" s="25">
        <v>123.36</v>
      </c>
      <c r="CC7" s="25">
        <v>133.02000000000001</v>
      </c>
      <c r="CD7" s="25">
        <v>133.63999999999999</v>
      </c>
      <c r="CE7" s="25">
        <v>143.41</v>
      </c>
      <c r="CF7" s="25">
        <v>159.22</v>
      </c>
      <c r="CG7" s="25">
        <v>159.6</v>
      </c>
      <c r="CH7" s="25">
        <v>156.32</v>
      </c>
      <c r="CI7" s="25">
        <v>157.4</v>
      </c>
      <c r="CJ7" s="25">
        <v>162.61000000000001</v>
      </c>
      <c r="CK7" s="25">
        <v>174.75</v>
      </c>
      <c r="CL7" s="25">
        <v>59.04</v>
      </c>
      <c r="CM7" s="25">
        <v>57.85</v>
      </c>
      <c r="CN7" s="25">
        <v>58.26</v>
      </c>
      <c r="CO7" s="25">
        <v>57.88</v>
      </c>
      <c r="CP7" s="25">
        <v>58.48</v>
      </c>
      <c r="CQ7" s="25">
        <v>62.83</v>
      </c>
      <c r="CR7" s="25">
        <v>62.05</v>
      </c>
      <c r="CS7" s="25">
        <v>63.23</v>
      </c>
      <c r="CT7" s="25">
        <v>62.59</v>
      </c>
      <c r="CU7" s="25">
        <v>61.81</v>
      </c>
      <c r="CV7" s="25">
        <v>59.97</v>
      </c>
      <c r="CW7" s="25">
        <v>84.49</v>
      </c>
      <c r="CX7" s="25">
        <v>84.79</v>
      </c>
      <c r="CY7" s="25">
        <v>84.21</v>
      </c>
      <c r="CZ7" s="25">
        <v>84.01</v>
      </c>
      <c r="DA7" s="25">
        <v>81.78</v>
      </c>
      <c r="DB7" s="25">
        <v>88.86</v>
      </c>
      <c r="DC7" s="25">
        <v>89.11</v>
      </c>
      <c r="DD7" s="25">
        <v>89.35</v>
      </c>
      <c r="DE7" s="25">
        <v>89.7</v>
      </c>
      <c r="DF7" s="25">
        <v>89.24</v>
      </c>
      <c r="DG7" s="25">
        <v>89.76</v>
      </c>
      <c r="DH7" s="25">
        <v>56.69</v>
      </c>
      <c r="DI7" s="25">
        <v>57.29</v>
      </c>
      <c r="DJ7" s="25">
        <v>57.13</v>
      </c>
      <c r="DK7" s="25">
        <v>57.02</v>
      </c>
      <c r="DL7" s="25">
        <v>58.21</v>
      </c>
      <c r="DM7" s="25">
        <v>47.89</v>
      </c>
      <c r="DN7" s="25">
        <v>48.69</v>
      </c>
      <c r="DO7" s="25">
        <v>49.62</v>
      </c>
      <c r="DP7" s="25">
        <v>50.5</v>
      </c>
      <c r="DQ7" s="25">
        <v>51.28</v>
      </c>
      <c r="DR7" s="25">
        <v>51.51</v>
      </c>
      <c r="DS7" s="25">
        <v>29.61</v>
      </c>
      <c r="DT7" s="25">
        <v>30.34</v>
      </c>
      <c r="DU7" s="25">
        <v>32.54</v>
      </c>
      <c r="DV7" s="25">
        <v>33.340000000000003</v>
      </c>
      <c r="DW7" s="25">
        <v>34.08</v>
      </c>
      <c r="DX7" s="25">
        <v>16.899999999999999</v>
      </c>
      <c r="DY7" s="25">
        <v>18.260000000000002</v>
      </c>
      <c r="DZ7" s="25">
        <v>19.510000000000002</v>
      </c>
      <c r="EA7" s="25">
        <v>21.19</v>
      </c>
      <c r="EB7" s="25">
        <v>22.64</v>
      </c>
      <c r="EC7" s="25">
        <v>23.75</v>
      </c>
      <c r="ED7" s="25">
        <v>1.06</v>
      </c>
      <c r="EE7" s="25">
        <v>0.74</v>
      </c>
      <c r="EF7" s="25">
        <v>1.59</v>
      </c>
      <c r="EG7" s="25">
        <v>0.87</v>
      </c>
      <c r="EH7" s="25">
        <v>0.9</v>
      </c>
      <c r="EI7" s="25">
        <v>0.72</v>
      </c>
      <c r="EJ7" s="25">
        <v>0.66</v>
      </c>
      <c r="EK7" s="25">
        <v>0.67</v>
      </c>
      <c r="EL7" s="25">
        <v>0.62</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