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02_四日市市\アップロード済\"/>
    </mc:Choice>
  </mc:AlternateContent>
  <workbookProtection workbookAlgorithmName="SHA-512" workbookHashValue="G1bYOdr2wzFEk2SbdTW4Pbi9xJdbOiyb+VFPdq/JHvm1tX2fSYbVvOUOMsEoq4Ny4Y9FqYhAVvVwsXS0r2TqxQ==" workbookSaltValue="1HhRXDsErjl/Ofth3n1WiQ==" workbookSpinCount="100000" lockStructure="1"/>
  <bookViews>
    <workbookView xWindow="0" yWindow="0" windowWidth="15360" windowHeight="76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<sst xmlns="http://schemas.openxmlformats.org/spreadsheetml/2006/main" count="236" uniqueCount="120">
  <si>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</si>
  <si>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</si>
  <si>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</si>
  <si>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</si>
  <si>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</si>
  <si>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</si>
  <si>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</si>
  <si>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</si>
  <si>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</si>
  <si>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</si>
  <si>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</si>
  <si>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</si>
  <si>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</si>
  <si>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</si>
  <si>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</si>
  <si>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</si>
  <si>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</si>
  <si>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</si>
  <si>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</si>
  <si>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</si>
  <si>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</si>
  <si>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</si>
  <si>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</si>
  <si>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</si>
  <si>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</si>
  <si>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</si>
  <si>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</si>
  <si>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</si>
  <si>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</si>
  <si>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</si>
  <si>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</si>
  <si>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</si>
  <si>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</si>
  <si>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</si>
  <si>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</si>
  <si>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</si>
  <si>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</si>
  <si>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</si>
  <si>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</si>
  <si>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</si>
  <si>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</si>
  <si>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</si>
  <si>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</si>
  <si>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</si>
  <si>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</si>
  <si>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</si>
  <si>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</si>
  <si>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</si>
  <si>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</si>
  <si>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</si>
  <si>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</si>
  <si>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</si>
  <si>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</si>
  <si>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</si>
  <si>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</si>
  <si>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</si>
  <si>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</si>
  <si>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</si>
  <si>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</si>
  <si>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</si>
  <si>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</si>
  <si>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</si>
  <si>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</si>
  <si>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</si>
  <si>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</si>
  <si>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</si>
  <si>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</si>
  <si>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</si>
  <si>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</si>
  <si>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</si>
  <si>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</si>
  <si>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</si>
  <si>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</si>
  <si>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</si>
  <si>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</si>
  <si>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</si>
  <si>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</si>
  <si>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</si>
  <si>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</si>
  <si>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</si>
  <si>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</si>
  <si>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</si>
  <si>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</si>
  <si>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</si>
  <si>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</si>
  <si>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</si>
  <si>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</si>
  <si>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</si>
  <si>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</si>
  <si>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</si>
  <si>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</si>
  <si>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</si>
  <si>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</si>
  <si>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</si>
  <si>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</si>
  <si>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</si>
  <si>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</si>
  <si>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</si>
  <si>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</si>
  <si>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</si>
  <si>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</si>
  <si>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</si>
  <si>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</si>
  <si>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</si>
  <si>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</si>
  <si>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</si>
  <si>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</si>
  <si>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</si>
  <si>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</si>
  <si>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</si>
  <si>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</si>
  <si>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</si>
  <si>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</si>
  <si>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</si>
  <si>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</si>
  <si>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</si>
  <si>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</si>
  <si>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「1.経営の健全性・効率性」においては、①収益的収支比率⑥汚水処理原価で悪化となったが、その他については前年度よりも改善した。
　今後、処理区域内の人口減少や施設の老朽化により、経営状況がさらに厳しくなることが想定される。また、令和６年度に企業会計化を行うため、より一層効率的な事業運営を図り、更なる経費削減に努めるとともに水洗化率100%を目指していく。</t>
    <rPh sb="22" eb="25">
      <t>シュウエキテキ</t>
    </rPh>
    <rPh sb="25" eb="27">
      <t>シュウシ</t>
    </rPh>
    <rPh sb="27" eb="29">
      <t>ヒリツ</t>
    </rPh>
    <rPh sb="30" eb="32">
      <t>オスイ</t>
    </rPh>
    <rPh sb="32" eb="34">
      <t>ショリ</t>
    </rPh>
    <rPh sb="34" eb="36">
      <t>ゲンカ</t>
    </rPh>
    <phoneticPr fontId="4"/>
  </si>
  <si>
    <t>　③管渠改善率…事業開始はH1年度であり、法定耐用年数を超えた管渠がないため、更新を行っていない。
（※管路の法定耐用年数：50年）</t>
    <phoneticPr fontId="4"/>
  </si>
  <si>
    <t>　①収益的収支比率…収支差引差である一般会計繰入金は主に投資的経費である地方債元金償還に充てているため100%を下回っており、対前年度比0.12P増加している。今後も経費の削減に努める必要がある。
　④企業債残高対事業規模比率…地方債の元金償還は一般会計からの繰入金で賄っているためゼロとなっている。
　⑤経費回収率…維持管理費の減少に伴い前年度比1.66P減少しており、平均値より11.13P低い数値となっており、経費の削減に努める必要がある。
　⑥汚水処理原価…平均値より99.03円上回っており、経費の削減に努める必要がある。
　⑦施設利用率…一般的には高い数値が望まれており、対前年度比0.8P良化し、平均値より10.13P高い状態である。更新時に適正規模になるよう検討する。
　⑧水洗化率…対前年度比0.09Pの増加となり、平均値より9.04P高い数値となっている。さらなる水洗化率の向上に向けて積極的に取り組んでいく。</t>
    <rPh sb="73" eb="75">
      <t>ゾウカ</t>
    </rPh>
    <rPh sb="165" eb="167">
      <t>ゲンショウ</t>
    </rPh>
    <rPh sb="179" eb="181">
      <t>ゲンショウ</t>
    </rPh>
    <rPh sb="301" eb="303">
      <t>リョウカ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</si>
</sst>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52-4DEB-B82D-48632513B4A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C452-4DEB-B82D-48632513B4A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80.010000000000005</c:v>
                </c:pt>
                <c:pt idx="1">
                  <c:v>63.81</c:v>
                </c:pt>
                <c:pt idx="2">
                  <c:v>67.069999999999993</c:v>
                </c:pt>
                <c:pt idx="3">
                  <c:v>61.68</c:v>
                </c:pt>
                <c:pt idx="4">
                  <c:v>62.48</c:v>
                </c:pt>
              </c:numCache>
            </c:numRef>
          </c:val>
          <c:extLst>
            <c:ext xmlns:c16="http://schemas.microsoft.com/office/drawing/2014/chart" uri="{C3380CC4-5D6E-409C-BE32-E72D297353CC}">
              <c16:uniqueId val="{00000000-EB93-415C-A414-891CD131503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EB93-415C-A414-891CD131503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92.74</c:v>
                </c:pt>
                <c:pt idx="1">
                  <c:v>93.08</c:v>
                </c:pt>
                <c:pt idx="2">
                  <c:v>93.58</c:v>
                </c:pt>
                <c:pt idx="3">
                  <c:v>93.34</c:v>
                </c:pt>
                <c:pt idx="4">
                  <c:v>93.43</c:v>
                </c:pt>
              </c:numCache>
            </c:numRef>
          </c:val>
          <c:extLst>
            <c:ext xmlns:c16="http://schemas.microsoft.com/office/drawing/2014/chart" uri="{C3380CC4-5D6E-409C-BE32-E72D297353CC}">
              <c16:uniqueId val="{00000000-524B-48FE-A6F9-48B3F3E3B25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524B-48FE-A6F9-48B3F3E3B25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69.599999999999994</c:v>
                </c:pt>
                <c:pt idx="1">
                  <c:v>72.239999999999995</c:v>
                </c:pt>
                <c:pt idx="2">
                  <c:v>69.83</c:v>
                </c:pt>
                <c:pt idx="3">
                  <c:v>74.150000000000006</c:v>
                </c:pt>
                <c:pt idx="4">
                  <c:v>74.27</c:v>
                </c:pt>
              </c:numCache>
            </c:numRef>
          </c:val>
          <c:extLst>
            <c:ext xmlns:c16="http://schemas.microsoft.com/office/drawing/2014/chart" uri="{C3380CC4-5D6E-409C-BE32-E72D297353CC}">
              <c16:uniqueId val="{00000000-C415-4943-A480-9D40C143333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15-4943-A480-9D40C143333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F2-42DC-8832-AE8620D42C2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F2-42DC-8832-AE8620D42C2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91-4146-B104-9EDDADC276D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91-4146-B104-9EDDADC276D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7D-40B9-A8DC-6051D146A82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7D-40B9-A8DC-6051D146A82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FB-420B-B849-0C4A03EF6FE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FB-420B-B849-0C4A03EF6FE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28-43F7-BF51-71D8453AFFD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5C28-43F7-BF51-71D8453AFFD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58.64</c:v>
                </c:pt>
                <c:pt idx="1">
                  <c:v>52.83</c:v>
                </c:pt>
                <c:pt idx="2">
                  <c:v>53.37</c:v>
                </c:pt>
                <c:pt idx="3">
                  <c:v>43.47</c:v>
                </c:pt>
                <c:pt idx="4">
                  <c:v>41.81</c:v>
                </c:pt>
              </c:numCache>
            </c:numRef>
          </c:val>
          <c:extLst>
            <c:ext xmlns:c16="http://schemas.microsoft.com/office/drawing/2014/chart" uri="{C3380CC4-5D6E-409C-BE32-E72D297353CC}">
              <c16:uniqueId val="{00000000-8A6C-43E7-9770-CC64BBC2DBA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8A6C-43E7-9770-CC64BBC2DBA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304.77999999999997</c:v>
                </c:pt>
                <c:pt idx="1">
                  <c:v>309.22000000000003</c:v>
                </c:pt>
                <c:pt idx="2">
                  <c:v>327.38</c:v>
                </c:pt>
                <c:pt idx="3">
                  <c:v>389.3</c:v>
                </c:pt>
                <c:pt idx="4">
                  <c:v>402.31</c:v>
                </c:pt>
              </c:numCache>
            </c:numRef>
          </c:val>
          <c:extLst>
            <c:ext xmlns:c16="http://schemas.microsoft.com/office/drawing/2014/chart" uri="{C3380CC4-5D6E-409C-BE32-E72D297353CC}">
              <c16:uniqueId val="{00000000-FF2D-47E2-B252-01CE2187905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FF2D-47E2-B252-01CE2187905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F1"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三重県　四日市市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309719</v>
      </c>
      <c r="AM8" s="42"/>
      <c r="AN8" s="42"/>
      <c r="AO8" s="42"/>
      <c r="AP8" s="42"/>
      <c r="AQ8" s="42"/>
      <c r="AR8" s="42"/>
      <c r="AS8" s="42"/>
      <c r="AT8" s="35">
        <f>データ!T6</f>
        <v>206.5</v>
      </c>
      <c r="AU8" s="35"/>
      <c r="AV8" s="35"/>
      <c r="AW8" s="35"/>
      <c r="AX8" s="35"/>
      <c r="AY8" s="35"/>
      <c r="AZ8" s="35"/>
      <c r="BA8" s="35"/>
      <c r="BB8" s="35">
        <f>データ!U6</f>
        <v>1499.85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1.86</v>
      </c>
      <c r="Q10" s="35"/>
      <c r="R10" s="35"/>
      <c r="S10" s="35"/>
      <c r="T10" s="35"/>
      <c r="U10" s="35"/>
      <c r="V10" s="35"/>
      <c r="W10" s="35">
        <f>データ!Q6</f>
        <v>90.93</v>
      </c>
      <c r="X10" s="35"/>
      <c r="Y10" s="35"/>
      <c r="Z10" s="35"/>
      <c r="AA10" s="35"/>
      <c r="AB10" s="35"/>
      <c r="AC10" s="35"/>
      <c r="AD10" s="42">
        <f>データ!R6</f>
        <v>3850</v>
      </c>
      <c r="AE10" s="42"/>
      <c r="AF10" s="42"/>
      <c r="AG10" s="42"/>
      <c r="AH10" s="42"/>
      <c r="AI10" s="42"/>
      <c r="AJ10" s="42"/>
      <c r="AK10" s="2"/>
      <c r="AL10" s="42">
        <f>データ!V6</f>
        <v>5757</v>
      </c>
      <c r="AM10" s="42"/>
      <c r="AN10" s="42"/>
      <c r="AO10" s="42"/>
      <c r="AP10" s="42"/>
      <c r="AQ10" s="42"/>
      <c r="AR10" s="42"/>
      <c r="AS10" s="42"/>
      <c r="AT10" s="35">
        <f>データ!W6</f>
        <v>2.91</v>
      </c>
      <c r="AU10" s="35"/>
      <c r="AV10" s="35"/>
      <c r="AW10" s="35"/>
      <c r="AX10" s="35"/>
      <c r="AY10" s="35"/>
      <c r="AZ10" s="35"/>
      <c r="BA10" s="35"/>
      <c r="BB10" s="35">
        <f>データ!X6</f>
        <v>1978.35</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119</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118</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117</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【809.19】</v>
      </c>
      <c r="I86" s="12" t="str">
        <f>データ!CA6</f>
        <v>【57.02】</v>
      </c>
      <c r="J86" s="12" t="str">
        <f>データ!CL6</f>
        <v>【273.68】</v>
      </c>
      <c r="K86" s="12" t="str">
        <f>データ!CW6</f>
        <v>【52.55】</v>
      </c>
      <c r="L86" s="12" t="str">
        <f>データ!DH6</f>
        <v>【87.30】</v>
      </c>
      <c r="M86" s="12" t="s">
        <v>43</v>
      </c>
      <c r="N86" s="12" t="s">
        <v>43</v>
      </c>
      <c r="O86" s="12" t="str">
        <f>データ!EO6</f>
        <v>【0.02】</v>
      </c>
    </row>
  </sheetData>
  <sheetProtection algorithmName="SHA-512" hashValue="d9RqO7khlJHfs9pxG016xLhZGjMjsOMyQO9Wl3RIryk+N8FCJRSMxBTy2AMhms5vZUsQQEMJonOlS1gTWByOnQ==" saltValue="UayL5Gzv+qyltlpgJ39zk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242021</v>
      </c>
      <c r="D6" s="19">
        <f t="shared" si="3"/>
        <v>47</v>
      </c>
      <c r="E6" s="19">
        <f t="shared" si="3"/>
        <v>17</v>
      </c>
      <c r="F6" s="19">
        <f t="shared" si="3"/>
        <v>5</v>
      </c>
      <c r="G6" s="19">
        <f t="shared" si="3"/>
        <v>0</v>
      </c>
      <c r="H6" s="19" t="str">
        <f t="shared" si="3"/>
        <v>三重県　四日市市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1.86</v>
      </c>
      <c r="Q6" s="20">
        <f t="shared" si="3"/>
        <v>90.93</v>
      </c>
      <c r="R6" s="20">
        <f t="shared" si="3"/>
        <v>3850</v>
      </c>
      <c r="S6" s="20">
        <f t="shared" si="3"/>
        <v>309719</v>
      </c>
      <c r="T6" s="20">
        <f t="shared" si="3"/>
        <v>206.5</v>
      </c>
      <c r="U6" s="20">
        <f t="shared" si="3"/>
        <v>1499.85</v>
      </c>
      <c r="V6" s="20">
        <f t="shared" si="3"/>
        <v>5757</v>
      </c>
      <c r="W6" s="20">
        <f t="shared" si="3"/>
        <v>2.91</v>
      </c>
      <c r="X6" s="20">
        <f t="shared" si="3"/>
        <v>1978.35</v>
      </c>
      <c r="Y6" s="21">
        <f>IF(Y7="",NA(),Y7)</f>
        <v>69.599999999999994</v>
      </c>
      <c r="Z6" s="21">
        <f t="shared" ref="Z6:AH6" si="4">IF(Z7="",NA(),Z7)</f>
        <v>72.239999999999995</v>
      </c>
      <c r="AA6" s="21">
        <f t="shared" si="4"/>
        <v>69.83</v>
      </c>
      <c r="AB6" s="21">
        <f t="shared" si="4"/>
        <v>74.150000000000006</v>
      </c>
      <c r="AC6" s="21">
        <f t="shared" si="4"/>
        <v>74.27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58.64</v>
      </c>
      <c r="BR6" s="21">
        <f t="shared" ref="BR6:BZ6" si="8">IF(BR7="",NA(),BR7)</f>
        <v>52.83</v>
      </c>
      <c r="BS6" s="21">
        <f t="shared" si="8"/>
        <v>53.37</v>
      </c>
      <c r="BT6" s="21">
        <f t="shared" si="8"/>
        <v>43.47</v>
      </c>
      <c r="BU6" s="21">
        <f t="shared" si="8"/>
        <v>41.81</v>
      </c>
      <c r="BV6" s="21">
        <f t="shared" si="8"/>
        <v>57.77</v>
      </c>
      <c r="BW6" s="21">
        <f t="shared" si="8"/>
        <v>57.31</v>
      </c>
      <c r="BX6" s="21">
        <f t="shared" si="8"/>
        <v>57.08</v>
      </c>
      <c r="BY6" s="21">
        <f t="shared" si="8"/>
        <v>56.26</v>
      </c>
      <c r="BZ6" s="21">
        <f t="shared" si="8"/>
        <v>52.94</v>
      </c>
      <c r="CA6" s="20" t="str">
        <f>IF(CA7="","",IF(CA7="-","【-】","【"&amp;SUBSTITUTE(TEXT(CA7,"#,##0.00"),"-","△")&amp;"】"))</f>
        <v>【57.02】</v>
      </c>
      <c r="CB6" s="21">
        <f>IF(CB7="",NA(),CB7)</f>
        <v>304.77999999999997</v>
      </c>
      <c r="CC6" s="21">
        <f t="shared" ref="CC6:CK6" si="9">IF(CC7="",NA(),CC7)</f>
        <v>309.22000000000003</v>
      </c>
      <c r="CD6" s="21">
        <f t="shared" si="9"/>
        <v>327.38</v>
      </c>
      <c r="CE6" s="21">
        <f t="shared" si="9"/>
        <v>389.3</v>
      </c>
      <c r="CF6" s="21">
        <f t="shared" si="9"/>
        <v>402.31</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80.010000000000005</v>
      </c>
      <c r="CN6" s="21">
        <f t="shared" ref="CN6:CV6" si="10">IF(CN7="",NA(),CN7)</f>
        <v>63.81</v>
      </c>
      <c r="CO6" s="21">
        <f t="shared" si="10"/>
        <v>67.069999999999993</v>
      </c>
      <c r="CP6" s="21">
        <f t="shared" si="10"/>
        <v>61.68</v>
      </c>
      <c r="CQ6" s="21">
        <f t="shared" si="10"/>
        <v>62.48</v>
      </c>
      <c r="CR6" s="21">
        <f t="shared" si="10"/>
        <v>50.68</v>
      </c>
      <c r="CS6" s="21">
        <f t="shared" si="10"/>
        <v>50.14</v>
      </c>
      <c r="CT6" s="21">
        <f t="shared" si="10"/>
        <v>54.83</v>
      </c>
      <c r="CU6" s="21">
        <f t="shared" si="10"/>
        <v>66.53</v>
      </c>
      <c r="CV6" s="21">
        <f t="shared" si="10"/>
        <v>52.35</v>
      </c>
      <c r="CW6" s="20" t="str">
        <f>IF(CW7="","",IF(CW7="-","【-】","【"&amp;SUBSTITUTE(TEXT(CW7,"#,##0.00"),"-","△")&amp;"】"))</f>
        <v>【52.55】</v>
      </c>
      <c r="CX6" s="21">
        <f>IF(CX7="",NA(),CX7)</f>
        <v>92.74</v>
      </c>
      <c r="CY6" s="21">
        <f t="shared" ref="CY6:DG6" si="11">IF(CY7="",NA(),CY7)</f>
        <v>93.08</v>
      </c>
      <c r="CZ6" s="21">
        <f t="shared" si="11"/>
        <v>93.58</v>
      </c>
      <c r="DA6" s="21">
        <f t="shared" si="11"/>
        <v>93.34</v>
      </c>
      <c r="DB6" s="21">
        <f t="shared" si="11"/>
        <v>93.43</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2">
      <c r="A7" s="14"/>
      <c r="B7" s="23">
        <v>2022</v>
      </c>
      <c r="C7" s="23">
        <v>242021</v>
      </c>
      <c r="D7" s="23">
        <v>47</v>
      </c>
      <c r="E7" s="23">
        <v>17</v>
      </c>
      <c r="F7" s="23">
        <v>5</v>
      </c>
      <c r="G7" s="23">
        <v>0</v>
      </c>
      <c r="H7" s="23" t="s">
        <v>98</v>
      </c>
      <c r="I7" s="23" t="s">
        <v>99</v>
      </c>
      <c r="J7" s="23" t="s">
        <v>100</v>
      </c>
      <c r="K7" s="23" t="s">
        <v>101</v>
      </c>
      <c r="L7" s="23" t="s">
        <v>102</v>
      </c>
      <c r="M7" s="23" t="s">
        <v>103</v>
      </c>
      <c r="N7" s="24" t="s">
        <v>104</v>
      </c>
      <c r="O7" s="24" t="s">
        <v>105</v>
      </c>
      <c r="P7" s="24">
        <v>1.86</v>
      </c>
      <c r="Q7" s="24">
        <v>90.93</v>
      </c>
      <c r="R7" s="24">
        <v>3850</v>
      </c>
      <c r="S7" s="24">
        <v>309719</v>
      </c>
      <c r="T7" s="24">
        <v>206.5</v>
      </c>
      <c r="U7" s="24">
        <v>1499.85</v>
      </c>
      <c r="V7" s="24">
        <v>5757</v>
      </c>
      <c r="W7" s="24">
        <v>2.91</v>
      </c>
      <c r="X7" s="24">
        <v>1978.35</v>
      </c>
      <c r="Y7" s="24">
        <v>69.599999999999994</v>
      </c>
      <c r="Z7" s="24">
        <v>72.239999999999995</v>
      </c>
      <c r="AA7" s="24">
        <v>69.83</v>
      </c>
      <c r="AB7" s="24">
        <v>74.150000000000006</v>
      </c>
      <c r="AC7" s="24">
        <v>74.27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58.64</v>
      </c>
      <c r="BR7" s="24">
        <v>52.83</v>
      </c>
      <c r="BS7" s="24">
        <v>53.37</v>
      </c>
      <c r="BT7" s="24">
        <v>43.47</v>
      </c>
      <c r="BU7" s="24">
        <v>41.81</v>
      </c>
      <c r="BV7" s="24">
        <v>57.77</v>
      </c>
      <c r="BW7" s="24">
        <v>57.31</v>
      </c>
      <c r="BX7" s="24">
        <v>57.08</v>
      </c>
      <c r="BY7" s="24">
        <v>56.26</v>
      </c>
      <c r="BZ7" s="24">
        <v>52.94</v>
      </c>
      <c r="CA7" s="24">
        <v>57.02</v>
      </c>
      <c r="CB7" s="24">
        <v>304.77999999999997</v>
      </c>
      <c r="CC7" s="24">
        <v>309.22000000000003</v>
      </c>
      <c r="CD7" s="24">
        <v>327.38</v>
      </c>
      <c r="CE7" s="24">
        <v>389.3</v>
      </c>
      <c r="CF7" s="24">
        <v>402.31</v>
      </c>
      <c r="CG7" s="24">
        <v>274.35000000000002</v>
      </c>
      <c r="CH7" s="24">
        <v>273.52</v>
      </c>
      <c r="CI7" s="24">
        <v>274.99</v>
      </c>
      <c r="CJ7" s="24">
        <v>282.08999999999997</v>
      </c>
      <c r="CK7" s="24">
        <v>303.27999999999997</v>
      </c>
      <c r="CL7" s="24">
        <v>273.68</v>
      </c>
      <c r="CM7" s="24">
        <v>80.010000000000005</v>
      </c>
      <c r="CN7" s="24">
        <v>63.81</v>
      </c>
      <c r="CO7" s="24">
        <v>67.069999999999993</v>
      </c>
      <c r="CP7" s="24">
        <v>61.68</v>
      </c>
      <c r="CQ7" s="24">
        <v>62.48</v>
      </c>
      <c r="CR7" s="24">
        <v>50.68</v>
      </c>
      <c r="CS7" s="24">
        <v>50.14</v>
      </c>
      <c r="CT7" s="24">
        <v>54.83</v>
      </c>
      <c r="CU7" s="24">
        <v>66.53</v>
      </c>
      <c r="CV7" s="24">
        <v>52.35</v>
      </c>
      <c r="CW7" s="24">
        <v>52.55</v>
      </c>
      <c r="CX7" s="24">
        <v>92.74</v>
      </c>
      <c r="CY7" s="24">
        <v>93.08</v>
      </c>
      <c r="CZ7" s="24">
        <v>93.58</v>
      </c>
      <c r="DA7" s="24">
        <v>93.34</v>
      </c>
      <c r="DB7" s="24">
        <v>93.43</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