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1政策財務部\06財政課\所属専用\地方公営企業関係\R5公営企業関係\照会\20240116【2.2〆】経営比較分析表(R4決算)\回答\駐車場事業＿商業振興労政課\"/>
    </mc:Choice>
  </mc:AlternateContent>
  <xr:revisionPtr revIDLastSave="0" documentId="13_ncr:1_{9544F136-0652-4824-B282-908397FC8EAD}" xr6:coauthVersionLast="36" xr6:coauthVersionMax="36" xr10:uidLastSave="{00000000-0000-0000-0000-000000000000}"/>
  <workbookProtection workbookAlgorithmName="SHA-512" workbookHashValue="D9V4SWX2gVd0wtsgBzgHf4w5AqaE4PNNDX8RS7JD6rDkT1aLFvUU2YTNd/6XD3gzqlhOK8I1SaB3hIFpZ8+G8w==" workbookSaltValue="25ryNIhTkKnLUl/dswxbyw==" workbookSpinCount="100000" lockStructure="1"/>
  <bookViews>
    <workbookView xWindow="0" yWindow="0" windowWidth="15360" windowHeight="7635"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JC31" i="4" s="1"/>
  <c r="DI7" i="5"/>
  <c r="DH7" i="5"/>
  <c r="DG7" i="5"/>
  <c r="DF7" i="5"/>
  <c r="KP78" i="4" s="1"/>
  <c r="DE7" i="5"/>
  <c r="KA78" i="4" s="1"/>
  <c r="DD7" i="5"/>
  <c r="MI77" i="4" s="1"/>
  <c r="DC7" i="5"/>
  <c r="DB7" i="5"/>
  <c r="DA7" i="5"/>
  <c r="CZ7" i="5"/>
  <c r="CX7" i="5"/>
  <c r="CW7" i="5"/>
  <c r="IE78" i="4" s="1"/>
  <c r="CV7" i="5"/>
  <c r="CU7" i="5"/>
  <c r="HA78" i="4" s="1"/>
  <c r="CT7" i="5"/>
  <c r="CS7" i="5"/>
  <c r="CR7" i="5"/>
  <c r="CQ7" i="5"/>
  <c r="CP7" i="5"/>
  <c r="CO7" i="5"/>
  <c r="CN7" i="5"/>
  <c r="CV76" i="4" s="1"/>
  <c r="CM7" i="5"/>
  <c r="CV67" i="4" s="1"/>
  <c r="CK7" i="5"/>
  <c r="CJ7" i="5"/>
  <c r="BK78" i="4" s="1"/>
  <c r="CI7" i="5"/>
  <c r="CH7" i="5"/>
  <c r="CG7" i="5"/>
  <c r="CF7" i="5"/>
  <c r="CE7" i="5"/>
  <c r="BK77" i="4" s="1"/>
  <c r="CD7" i="5"/>
  <c r="AV77" i="4" s="1"/>
  <c r="CC7" i="5"/>
  <c r="CB7" i="5"/>
  <c r="BZ7" i="5"/>
  <c r="BY7" i="5"/>
  <c r="BX7" i="5"/>
  <c r="BW7" i="5"/>
  <c r="JV53" i="4" s="1"/>
  <c r="BV7" i="5"/>
  <c r="JC53" i="4" s="1"/>
  <c r="BU7" i="5"/>
  <c r="MA52" i="4" s="1"/>
  <c r="BT7" i="5"/>
  <c r="BS7" i="5"/>
  <c r="BR7" i="5"/>
  <c r="BQ7" i="5"/>
  <c r="BO7" i="5"/>
  <c r="BN7" i="5"/>
  <c r="BM7" i="5"/>
  <c r="FX53" i="4" s="1"/>
  <c r="BL7" i="5"/>
  <c r="FE53" i="4" s="1"/>
  <c r="BK7" i="5"/>
  <c r="BJ7" i="5"/>
  <c r="HJ52" i="4" s="1"/>
  <c r="BI7" i="5"/>
  <c r="BH7" i="5"/>
  <c r="BG7" i="5"/>
  <c r="BF7" i="5"/>
  <c r="EL52" i="4" s="1"/>
  <c r="BD7" i="5"/>
  <c r="CS53" i="4" s="1"/>
  <c r="BC7" i="5"/>
  <c r="BZ53" i="4" s="1"/>
  <c r="BB7" i="5"/>
  <c r="BA7" i="5"/>
  <c r="AZ7" i="5"/>
  <c r="AY7" i="5"/>
  <c r="AX7" i="5"/>
  <c r="AW7" i="5"/>
  <c r="AV7" i="5"/>
  <c r="AN52" i="4" s="1"/>
  <c r="AU7" i="5"/>
  <c r="U52" i="4" s="1"/>
  <c r="AS7" i="5"/>
  <c r="AR7" i="5"/>
  <c r="AQ7" i="5"/>
  <c r="AP7" i="5"/>
  <c r="AO7" i="5"/>
  <c r="AN7" i="5"/>
  <c r="AM7" i="5"/>
  <c r="GQ31" i="4" s="1"/>
  <c r="AL7" i="5"/>
  <c r="FX31" i="4" s="1"/>
  <c r="AK7" i="5"/>
  <c r="AJ7" i="5"/>
  <c r="AH7" i="5"/>
  <c r="AG7" i="5"/>
  <c r="AF7" i="5"/>
  <c r="AE7" i="5"/>
  <c r="AD7" i="5"/>
  <c r="U32" i="4" s="1"/>
  <c r="AC7" i="5"/>
  <c r="CS31" i="4" s="1"/>
  <c r="AB7" i="5"/>
  <c r="AA7" i="5"/>
  <c r="BG31" i="4" s="1"/>
  <c r="Z7" i="5"/>
  <c r="Y7" i="5"/>
  <c r="X7" i="5"/>
  <c r="W7" i="5"/>
  <c r="V7" i="5"/>
  <c r="U7" i="5"/>
  <c r="LJ8" i="4" s="1"/>
  <c r="T7" i="5"/>
  <c r="S7" i="5"/>
  <c r="R7" i="5"/>
  <c r="Q7" i="5"/>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H88" i="4" s="1"/>
  <c r="CK6" i="5"/>
  <c r="CJ6" i="5"/>
  <c r="CI6" i="5"/>
  <c r="CH6" i="5"/>
  <c r="CG6" i="5"/>
  <c r="CF6" i="5"/>
  <c r="CE6" i="5"/>
  <c r="CD6" i="5"/>
  <c r="CC6" i="5"/>
  <c r="CB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F88" i="4"/>
  <c r="MI78" i="4"/>
  <c r="LT78" i="4"/>
  <c r="LE78" i="4"/>
  <c r="IT78" i="4"/>
  <c r="HP78" i="4"/>
  <c r="GL78" i="4"/>
  <c r="BZ78" i="4"/>
  <c r="AV78" i="4"/>
  <c r="AG78" i="4"/>
  <c r="R78" i="4"/>
  <c r="LT77" i="4"/>
  <c r="LE77" i="4"/>
  <c r="KP77" i="4"/>
  <c r="KA77" i="4"/>
  <c r="IT77" i="4"/>
  <c r="IE77" i="4"/>
  <c r="HP77" i="4"/>
  <c r="HA77" i="4"/>
  <c r="GL77" i="4"/>
  <c r="BZ77" i="4"/>
  <c r="AG77" i="4"/>
  <c r="R77" i="4"/>
  <c r="MA53" i="4"/>
  <c r="LH53" i="4"/>
  <c r="KO53" i="4"/>
  <c r="HJ53" i="4"/>
  <c r="GQ53" i="4"/>
  <c r="EL53" i="4"/>
  <c r="BG53" i="4"/>
  <c r="AN53" i="4"/>
  <c r="U53" i="4"/>
  <c r="LH52" i="4"/>
  <c r="KO52" i="4"/>
  <c r="JV52" i="4"/>
  <c r="JC52" i="4"/>
  <c r="GQ52" i="4"/>
  <c r="FX52" i="4"/>
  <c r="FE52" i="4"/>
  <c r="CS52" i="4"/>
  <c r="BZ52" i="4"/>
  <c r="BG52" i="4"/>
  <c r="MA32" i="4"/>
  <c r="LH32" i="4"/>
  <c r="KO32" i="4"/>
  <c r="JV32" i="4"/>
  <c r="JC32" i="4"/>
  <c r="HJ32" i="4"/>
  <c r="GQ32" i="4"/>
  <c r="FX32" i="4"/>
  <c r="FE32" i="4"/>
  <c r="EL32" i="4"/>
  <c r="CS32" i="4"/>
  <c r="BZ32" i="4"/>
  <c r="BG32" i="4"/>
  <c r="AN32" i="4"/>
  <c r="JV31" i="4"/>
  <c r="HJ31" i="4"/>
  <c r="FE31" i="4"/>
  <c r="EL31" i="4"/>
  <c r="BZ31" i="4"/>
  <c r="AN31" i="4"/>
  <c r="U31" i="4"/>
  <c r="LJ10" i="4"/>
  <c r="JQ10" i="4"/>
  <c r="HX10" i="4"/>
  <c r="DU10" i="4"/>
  <c r="CF10" i="4"/>
  <c r="JQ8" i="4"/>
  <c r="HX8" i="4"/>
  <c r="CF8" i="4"/>
  <c r="AQ8" i="4"/>
  <c r="B8" i="4"/>
  <c r="MI76" i="4" l="1"/>
  <c r="HJ51" i="4"/>
  <c r="MA30" i="4"/>
  <c r="IT76" i="4"/>
  <c r="CS51" i="4"/>
  <c r="HJ30" i="4"/>
  <c r="CS30" i="4"/>
  <c r="BZ76" i="4"/>
  <c r="MA51" i="4"/>
  <c r="C11" i="5"/>
  <c r="D11" i="5"/>
  <c r="E11" i="5"/>
  <c r="B11" i="5"/>
  <c r="BK76" i="4" l="1"/>
  <c r="LH51" i="4"/>
  <c r="GQ30" i="4"/>
  <c r="LT76" i="4"/>
  <c r="GQ51" i="4"/>
  <c r="LH30" i="4"/>
  <c r="BZ30" i="4"/>
  <c r="IE76" i="4"/>
  <c r="BZ51" i="4"/>
  <c r="HA76" i="4"/>
  <c r="AN51" i="4"/>
  <c r="FE30" i="4"/>
  <c r="AN30" i="4"/>
  <c r="AG76" i="4"/>
  <c r="JV51" i="4"/>
  <c r="KP76" i="4"/>
  <c r="FE51" i="4"/>
  <c r="JV30" i="4"/>
  <c r="BG30" i="4"/>
  <c r="FX51" i="4"/>
  <c r="AV76" i="4"/>
  <c r="KO51" i="4"/>
  <c r="LE76" i="4"/>
  <c r="HP76" i="4"/>
  <c r="BG51" i="4"/>
  <c r="FX30" i="4"/>
  <c r="KO30" i="4"/>
  <c r="KA76" i="4"/>
  <c r="EL51" i="4"/>
  <c r="JC30" i="4"/>
  <c r="GL76" i="4"/>
  <c r="U51" i="4"/>
  <c r="EL30" i="4"/>
  <c r="R76" i="4"/>
  <c r="JC51" i="4"/>
  <c r="U30" i="4"/>
</calcChain>
</file>

<file path=xl/sharedStrings.xml><?xml version="1.0" encoding="utf-8"?>
<sst xmlns="http://schemas.openxmlformats.org/spreadsheetml/2006/main" count="232" uniqueCount="128">
  <si>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</si>
  <si>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</si>
  <si>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</si>
  <si>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</si>
  <si>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</si>
  <si>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</si>
  <si>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</si>
  <si>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</si>
  <si>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</si>
  <si>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</si>
  <si>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</si>
  <si>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</si>
  <si>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</si>
  <si>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</si>
  <si>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</si>
  <si>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</si>
  <si>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</si>
  <si>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</si>
  <si>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</si>
  <si>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</si>
  <si>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</si>
  <si>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</si>
  <si>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</si>
  <si>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</si>
  <si>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</si>
  <si>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</si>
  <si>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</si>
  <si>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</si>
  <si>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</si>
  <si>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</si>
  <si>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</si>
  <si>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</si>
  <si>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</si>
  <si>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</si>
  <si>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</si>
  <si>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</si>
  <si>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</si>
  <si>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</si>
  <si>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</si>
  <si>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</si>
  <si>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</si>
  <si>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</si>
  <si>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</si>
  <si>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</si>
  <si>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</si>
  <si>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</si>
  <si>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</si>
  <si>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</si>
  <si>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</si>
  <si>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</si>
  <si>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</si>
  <si>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</si>
  <si>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</si>
  <si>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</si>
  <si>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</si>
  <si>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</si>
  <si>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</si>
  <si>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</si>
  <si>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</si>
  <si>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</si>
  <si>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</si>
  <si>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</si>
  <si>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</si>
  <si>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</si>
  <si>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</si>
  <si>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</si>
  <si>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</si>
  <si>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</si>
  <si>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</si>
  <si>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</si>
  <si>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</si>
  <si>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</si>
  <si>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</si>
  <si>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</si>
  <si>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</si>
  <si>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</si>
  <si>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</si>
  <si>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</si>
  <si>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</si>
  <si>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</si>
  <si>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</si>
  <si>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</si>
  <si>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</si>
  <si>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</si>
  <si>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</si>
  <si>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</si>
  <si>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</si>
  <si>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</si>
  <si>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</si>
  <si>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</si>
  <si>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</si>
  <si>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</si>
  <si>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</si>
  <si>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</si>
  <si>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</si>
  <si>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</si>
  <si>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</si>
  <si>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</si>
  <si>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</si>
  <si>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</si>
  <si>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</si>
  <si>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</si>
  <si>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当該値(N-3)</t>
    <phoneticPr fontId="5"/>
  </si>
  <si>
    <t>当該値(N-4)</t>
    <phoneticPr fontId="5"/>
  </si>
  <si>
    <t>当該値(N-2)</t>
    <phoneticPr fontId="5"/>
  </si>
  <si>
    <t>当該値(N-4)</t>
    <phoneticPr fontId="5"/>
  </si>
  <si>
    <t>グラフ参照用</t>
    <rPh sb="3" eb="6">
      <t>サンショウヨウ</t>
    </rPh>
    <phoneticPr fontId="5"/>
  </si>
  <si>
    <t>表参照用</t>
    <rPh sb="0" eb="1">
      <t>ヒョウ</t>
    </rPh>
    <rPh sb="1" eb="4">
      <t>サンショウヨウ</t>
    </rPh>
    <phoneticPr fontId="5"/>
  </si>
  <si>
    <t>三重県　津市</t>
  </si>
  <si>
    <t>ポルタひさい駐車場</t>
  </si>
  <si>
    <t>法適用</t>
  </si>
  <si>
    <t>駐車場整備事業</t>
  </si>
  <si>
    <t>-</t>
  </si>
  <si>
    <t>Ａ１Ｂ１</t>
  </si>
  <si>
    <t>非設置</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</si>
  <si>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</si>
  <si>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</si>
  <si>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</si>
  <si>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</si>
  <si>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</si>
  <si>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</si>
  <si>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</si>
  <si>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</si>
  <si>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</si>
  <si>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単年度収支を示す①経常収支比率は新型コロナウィルス感染症の影響が緩和傾向にあるものの、１００％となっており厳しい経営状況である。
　また、施設の収益性を示す④売上高GOP比率は増加傾向を示しているものの、類似施設平均値と比べると低水準にある。
　施設の収益性が成長しているかどうかを示す⑤EBITDAについても増加傾向にあるものの類似施設平均値と比べ低調な水準となっている。</t>
    <rPh sb="1" eb="4">
      <t>タンネンド</t>
    </rPh>
    <rPh sb="4" eb="6">
      <t>シュウシ</t>
    </rPh>
    <rPh sb="7" eb="8">
      <t>シメ</t>
    </rPh>
    <rPh sb="10" eb="16">
      <t>ケイジョウシュウシヒリツ</t>
    </rPh>
    <rPh sb="17" eb="19">
      <t>シンガタ</t>
    </rPh>
    <rPh sb="26" eb="29">
      <t>カンセンショウ</t>
    </rPh>
    <rPh sb="30" eb="32">
      <t>エイキョウ</t>
    </rPh>
    <rPh sb="33" eb="35">
      <t>カンワ</t>
    </rPh>
    <rPh sb="35" eb="37">
      <t>ケイコウ</t>
    </rPh>
    <rPh sb="54" eb="55">
      <t>キビ</t>
    </rPh>
    <rPh sb="57" eb="59">
      <t>ケイエイ</t>
    </rPh>
    <rPh sb="59" eb="61">
      <t>ジョウキョウ</t>
    </rPh>
    <rPh sb="70" eb="72">
      <t>シセツ</t>
    </rPh>
    <rPh sb="73" eb="76">
      <t>シュウエキセイ</t>
    </rPh>
    <rPh sb="77" eb="78">
      <t>シメ</t>
    </rPh>
    <rPh sb="80" eb="83">
      <t>ウリアゲダカ</t>
    </rPh>
    <rPh sb="86" eb="88">
      <t>ヒリツ</t>
    </rPh>
    <rPh sb="94" eb="95">
      <t>シメ</t>
    </rPh>
    <rPh sb="107" eb="109">
      <t>ヘイキン</t>
    </rPh>
    <rPh sb="109" eb="110">
      <t>チ</t>
    </rPh>
    <rPh sb="111" eb="112">
      <t>クラ</t>
    </rPh>
    <rPh sb="124" eb="126">
      <t>シセツ</t>
    </rPh>
    <rPh sb="127" eb="130">
      <t>シュウエキセイ</t>
    </rPh>
    <rPh sb="131" eb="133">
      <t>セイチョウ</t>
    </rPh>
    <rPh sb="142" eb="143">
      <t>シメ</t>
    </rPh>
    <rPh sb="156" eb="158">
      <t>ゾウカ</t>
    </rPh>
    <rPh sb="158" eb="160">
      <t>ケイコウ</t>
    </rPh>
    <rPh sb="176" eb="178">
      <t>テイチョウ</t>
    </rPh>
    <phoneticPr fontId="5"/>
  </si>
  <si>
    <t>　施設の老朽化度合を示す⑥有形固定資産減価償却率は類似施設平均値と比べても、低い水準で推移しており、施設の老朽化は深刻ではない。</t>
    <rPh sb="1" eb="3">
      <t>シセツ</t>
    </rPh>
    <rPh sb="4" eb="7">
      <t>ロウキュウカ</t>
    </rPh>
    <rPh sb="7" eb="9">
      <t>ドアイ</t>
    </rPh>
    <rPh sb="10" eb="11">
      <t>シメ</t>
    </rPh>
    <rPh sb="13" eb="19">
      <t>ユウケイコテイシサン</t>
    </rPh>
    <rPh sb="19" eb="24">
      <t>ゲンカショウキャクリツ</t>
    </rPh>
    <rPh sb="25" eb="27">
      <t>ルイジ</t>
    </rPh>
    <rPh sb="27" eb="29">
      <t>シセツ</t>
    </rPh>
    <rPh sb="29" eb="31">
      <t>ヘイキン</t>
    </rPh>
    <rPh sb="31" eb="32">
      <t>チ</t>
    </rPh>
    <rPh sb="33" eb="34">
      <t>クラ</t>
    </rPh>
    <rPh sb="38" eb="39">
      <t>ヒク</t>
    </rPh>
    <rPh sb="40" eb="42">
      <t>スイジュン</t>
    </rPh>
    <rPh sb="43" eb="45">
      <t>スイイ</t>
    </rPh>
    <rPh sb="50" eb="52">
      <t>シセツ</t>
    </rPh>
    <rPh sb="52" eb="54">
      <t>トウシセツ</t>
    </rPh>
    <rPh sb="53" eb="56">
      <t>ロウキュウカ</t>
    </rPh>
    <rPh sb="57" eb="59">
      <t>シンコク</t>
    </rPh>
    <phoneticPr fontId="5"/>
  </si>
  <si>
    <t>　施設の利用状況を示す⑪稼働率については、新型コロナウィルス感染症の影響により減少したが、類似施設平均値と比べ高い水準となっている。</t>
    <rPh sb="1" eb="3">
      <t>シセツ</t>
    </rPh>
    <rPh sb="4" eb="6">
      <t>リヨウ</t>
    </rPh>
    <rPh sb="6" eb="8">
      <t>ジョウキョウ</t>
    </rPh>
    <rPh sb="9" eb="10">
      <t>シメ</t>
    </rPh>
    <rPh sb="12" eb="14">
      <t>カドウ</t>
    </rPh>
    <rPh sb="14" eb="15">
      <t>リツ</t>
    </rPh>
    <rPh sb="21" eb="23">
      <t>シンガタ</t>
    </rPh>
    <rPh sb="30" eb="33">
      <t>カンセンショウ</t>
    </rPh>
    <rPh sb="34" eb="36">
      <t>エイキョウ</t>
    </rPh>
    <rPh sb="39" eb="41">
      <t>ゲンショウ</t>
    </rPh>
    <rPh sb="45" eb="47">
      <t>ルイジ</t>
    </rPh>
    <rPh sb="47" eb="49">
      <t>シセツ</t>
    </rPh>
    <rPh sb="49" eb="51">
      <t>ヘイキン</t>
    </rPh>
    <rPh sb="51" eb="52">
      <t>チ</t>
    </rPh>
    <rPh sb="53" eb="54">
      <t>クラ</t>
    </rPh>
    <rPh sb="55" eb="56">
      <t>タカ</t>
    </rPh>
    <rPh sb="57" eb="59">
      <t>スイジュン</t>
    </rPh>
    <phoneticPr fontId="5"/>
  </si>
  <si>
    <t>　当該施設は、施設の老朽化は進行していないものの、稼働率は低下し、経常収支比率も１００％と厳しい経営状況となっている。
　今後は、安定した経営を行うため経費削減に取り組んでいく必要がある。</t>
    <rPh sb="1" eb="3">
      <t>トウガイ</t>
    </rPh>
    <rPh sb="3" eb="5">
      <t>シセツ</t>
    </rPh>
    <rPh sb="7" eb="9">
      <t>シセツ</t>
    </rPh>
    <rPh sb="10" eb="13">
      <t>ロウキュウカ</t>
    </rPh>
    <rPh sb="14" eb="16">
      <t>シンコウ</t>
    </rPh>
    <rPh sb="25" eb="28">
      <t>カドウリツ</t>
    </rPh>
    <rPh sb="29" eb="31">
      <t>テイカ</t>
    </rPh>
    <rPh sb="33" eb="37">
      <t>ケイジョウシュウシ</t>
    </rPh>
    <rPh sb="37" eb="39">
      <t>ヒリツ</t>
    </rPh>
    <rPh sb="45" eb="46">
      <t>キビ</t>
    </rPh>
    <rPh sb="48" eb="50">
      <t>ケイエイ</t>
    </rPh>
    <rPh sb="50" eb="52">
      <t>ジョウキョウ</t>
    </rPh>
    <rPh sb="61" eb="63">
      <t>コンゴ</t>
    </rPh>
    <rPh sb="65" eb="67">
      <t>アンテイ</t>
    </rPh>
    <rPh sb="69" eb="71">
      <t>ケイエイ</t>
    </rPh>
    <rPh sb="72" eb="73">
      <t>オコナ</t>
    </rPh>
    <rPh sb="76" eb="78">
      <t>ケイヒ</t>
    </rPh>
    <rPh sb="78" eb="80">
      <t>サクゲン</t>
    </rPh>
    <rPh sb="81" eb="82">
      <t>ト</t>
    </rPh>
    <rPh sb="83" eb="84">
      <t>ク</t>
    </rPh>
    <rPh sb="88" eb="9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</si>
</sst>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0"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114.7</c:v>
                </c:pt>
                <c:pt idx="1">
                  <c:v>113.2</c:v>
                </c:pt>
                <c:pt idx="2">
                  <c:v>101.8</c:v>
                </c:pt>
                <c:pt idx="3">
                  <c:v>96.1</c:v>
                </c:pt>
                <c:pt idx="4">
                  <c:v>100</c:v>
                </c:pt>
              </c:numCache>
            </c:numRef>
          </c:val>
          <c:extLst>
            <c:ext xmlns:c16="http://schemas.microsoft.com/office/drawing/2014/chart" uri="{C3380CC4-5D6E-409C-BE32-E72D297353CC}">
              <c16:uniqueId val="{00000000-0BA5-455D-ABB2-D86C75EDBD4E}"/>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123.1</c:v>
                </c:pt>
                <c:pt idx="1">
                  <c:v>124.1</c:v>
                </c:pt>
                <c:pt idx="2">
                  <c:v>83.6</c:v>
                </c:pt>
                <c:pt idx="3">
                  <c:v>101.2</c:v>
                </c:pt>
                <c:pt idx="4">
                  <c:v>128.30000000000001</c:v>
                </c:pt>
              </c:numCache>
            </c:numRef>
          </c:val>
          <c:smooth val="0"/>
          <c:extLst>
            <c:ext xmlns:c16="http://schemas.microsoft.com/office/drawing/2014/chart" uri="{C3380CC4-5D6E-409C-BE32-E72D297353CC}">
              <c16:uniqueId val="{00000001-0BA5-455D-ABB2-D86C75EDBD4E}"/>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D3-48D4-AD46-CAB915247821}"/>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c:v>
                </c:pt>
                <c:pt idx="1">
                  <c:v>12.5</c:v>
                </c:pt>
                <c:pt idx="2">
                  <c:v>6.1</c:v>
                </c:pt>
                <c:pt idx="3">
                  <c:v>1.7</c:v>
                </c:pt>
                <c:pt idx="4">
                  <c:v>0</c:v>
                </c:pt>
              </c:numCache>
            </c:numRef>
          </c:val>
          <c:smooth val="0"/>
          <c:extLst>
            <c:ext xmlns:c16="http://schemas.microsoft.com/office/drawing/2014/chart" uri="{C3380CC4-5D6E-409C-BE32-E72D297353CC}">
              <c16:uniqueId val="{00000001-CAD3-48D4-AD46-CAB915247821}"/>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pt idx="0">
                  <c:v>0</c:v>
                </c:pt>
                <c:pt idx="1">
                  <c:v>0</c:v>
                </c:pt>
                <c:pt idx="2">
                  <c:v>0</c:v>
                </c:pt>
                <c:pt idx="3">
                  <c:v>1.9</c:v>
                </c:pt>
                <c:pt idx="4">
                  <c:v>0</c:v>
                </c:pt>
              </c:numCache>
            </c:numRef>
          </c:val>
          <c:extLst>
            <c:ext xmlns:c16="http://schemas.microsoft.com/office/drawing/2014/chart" uri="{C3380CC4-5D6E-409C-BE32-E72D297353CC}">
              <c16:uniqueId val="{00000000-6B4A-4E0E-BFC3-A659040F6A6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855.2</c:v>
                </c:pt>
                <c:pt idx="4">
                  <c:v>855</c:v>
                </c:pt>
              </c:numCache>
            </c:numRef>
          </c:val>
          <c:smooth val="0"/>
          <c:extLst>
            <c:ext xmlns:c16="http://schemas.microsoft.com/office/drawing/2014/chart" uri="{C3380CC4-5D6E-409C-BE32-E72D297353CC}">
              <c16:uniqueId val="{00000001-6B4A-4E0E-BFC3-A659040F6A6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15</c:v>
                </c:pt>
                <c:pt idx="1">
                  <c:v>17.7</c:v>
                </c:pt>
                <c:pt idx="2">
                  <c:v>20.100000000000001</c:v>
                </c:pt>
                <c:pt idx="3">
                  <c:v>20.399999999999999</c:v>
                </c:pt>
                <c:pt idx="4">
                  <c:v>22.4</c:v>
                </c:pt>
              </c:numCache>
            </c:numRef>
          </c:val>
          <c:extLst>
            <c:ext xmlns:c16="http://schemas.microsoft.com/office/drawing/2014/chart" uri="{C3380CC4-5D6E-409C-BE32-E72D297353CC}">
              <c16:uniqueId val="{00000000-241A-46B8-8D3A-CDF674D598A3}"/>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37.4</c:v>
                </c:pt>
                <c:pt idx="1">
                  <c:v>42.4</c:v>
                </c:pt>
                <c:pt idx="2">
                  <c:v>51.6</c:v>
                </c:pt>
                <c:pt idx="3">
                  <c:v>60.3</c:v>
                </c:pt>
                <c:pt idx="4">
                  <c:v>63.4</c:v>
                </c:pt>
              </c:numCache>
            </c:numRef>
          </c:val>
          <c:smooth val="0"/>
          <c:extLst>
            <c:ext xmlns:c16="http://schemas.microsoft.com/office/drawing/2014/chart" uri="{C3380CC4-5D6E-409C-BE32-E72D297353CC}">
              <c16:uniqueId val="{00000001-241A-46B8-8D3A-CDF674D598A3}"/>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511-4B15-8A25-6FA377F32CFE}"/>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0.2</c:v>
                </c:pt>
                <c:pt idx="4">
                  <c:v>0.1</c:v>
                </c:pt>
              </c:numCache>
            </c:numRef>
          </c:val>
          <c:smooth val="0"/>
          <c:extLst>
            <c:ext xmlns:c16="http://schemas.microsoft.com/office/drawing/2014/chart" uri="{C3380CC4-5D6E-409C-BE32-E72D297353CC}">
              <c16:uniqueId val="{00000001-B511-4B15-8A25-6FA377F32CFE}"/>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71D-4F30-8FC5-5E1FD0B81F04}"/>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1</c:v>
                </c:pt>
                <c:pt idx="4">
                  <c:v>1</c:v>
                </c:pt>
              </c:numCache>
            </c:numRef>
          </c:val>
          <c:smooth val="0"/>
          <c:extLst>
            <c:ext xmlns:c16="http://schemas.microsoft.com/office/drawing/2014/chart" uri="{C3380CC4-5D6E-409C-BE32-E72D297353CC}">
              <c16:uniqueId val="{00000001-971D-4F30-8FC5-5E1FD0B81F04}"/>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199999999999999"/>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202</c:v>
                </c:pt>
                <c:pt idx="1">
                  <c:v>202.3</c:v>
                </c:pt>
                <c:pt idx="2">
                  <c:v>179.7</c:v>
                </c:pt>
                <c:pt idx="3">
                  <c:v>187.7</c:v>
                </c:pt>
                <c:pt idx="4">
                  <c:v>183.7</c:v>
                </c:pt>
              </c:numCache>
            </c:numRef>
          </c:val>
          <c:extLst>
            <c:ext xmlns:c16="http://schemas.microsoft.com/office/drawing/2014/chart" uri="{C3380CC4-5D6E-409C-BE32-E72D297353CC}">
              <c16:uniqueId val="{00000000-744A-4F2D-8465-16423332F1E5}"/>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189.2</c:v>
                </c:pt>
                <c:pt idx="1">
                  <c:v>183.6</c:v>
                </c:pt>
                <c:pt idx="2">
                  <c:v>146.69999999999999</c:v>
                </c:pt>
                <c:pt idx="3">
                  <c:v>143.9</c:v>
                </c:pt>
                <c:pt idx="4">
                  <c:v>154.80000000000001</c:v>
                </c:pt>
              </c:numCache>
            </c:numRef>
          </c:val>
          <c:smooth val="0"/>
          <c:extLst>
            <c:ext xmlns:c16="http://schemas.microsoft.com/office/drawing/2014/chart" uri="{C3380CC4-5D6E-409C-BE32-E72D297353CC}">
              <c16:uniqueId val="{00000001-744A-4F2D-8465-16423332F1E5}"/>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26.7</c:v>
                </c:pt>
                <c:pt idx="1">
                  <c:v>26</c:v>
                </c:pt>
                <c:pt idx="2">
                  <c:v>18</c:v>
                </c:pt>
                <c:pt idx="3">
                  <c:v>19.5</c:v>
                </c:pt>
                <c:pt idx="4">
                  <c:v>25.5</c:v>
                </c:pt>
              </c:numCache>
            </c:numRef>
          </c:val>
          <c:extLst>
            <c:ext xmlns:c16="http://schemas.microsoft.com/office/drawing/2014/chart" uri="{C3380CC4-5D6E-409C-BE32-E72D297353CC}">
              <c16:uniqueId val="{00000000-EF76-4B1B-A089-277972F14243}"/>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30.1</c:v>
                </c:pt>
                <c:pt idx="1">
                  <c:v>28.3</c:v>
                </c:pt>
                <c:pt idx="2">
                  <c:v>-3.2</c:v>
                </c:pt>
                <c:pt idx="3">
                  <c:v>19.8</c:v>
                </c:pt>
                <c:pt idx="4">
                  <c:v>41.7</c:v>
                </c:pt>
              </c:numCache>
            </c:numRef>
          </c:val>
          <c:smooth val="0"/>
          <c:extLst>
            <c:ext xmlns:c16="http://schemas.microsoft.com/office/drawing/2014/chart" uri="{C3380CC4-5D6E-409C-BE32-E72D297353CC}">
              <c16:uniqueId val="{00000001-EF76-4B1B-A089-277972F14243}"/>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11236</c:v>
                </c:pt>
                <c:pt idx="1">
                  <c:v>10618</c:v>
                </c:pt>
                <c:pt idx="2">
                  <c:v>6873</c:v>
                </c:pt>
                <c:pt idx="3">
                  <c:v>6603</c:v>
                </c:pt>
                <c:pt idx="4">
                  <c:v>10262</c:v>
                </c:pt>
              </c:numCache>
            </c:numRef>
          </c:val>
          <c:extLst>
            <c:ext xmlns:c16="http://schemas.microsoft.com/office/drawing/2014/chart" uri="{C3380CC4-5D6E-409C-BE32-E72D297353CC}">
              <c16:uniqueId val="{00000000-AB6C-47E4-8818-900D5EE78B01}"/>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35665</c:v>
                </c:pt>
                <c:pt idx="1">
                  <c:v>39410</c:v>
                </c:pt>
                <c:pt idx="2">
                  <c:v>7468</c:v>
                </c:pt>
                <c:pt idx="3">
                  <c:v>14689</c:v>
                </c:pt>
                <c:pt idx="4">
                  <c:v>30502</c:v>
                </c:pt>
              </c:numCache>
            </c:numRef>
          </c:val>
          <c:smooth val="0"/>
          <c:extLst>
            <c:ext xmlns:c16="http://schemas.microsoft.com/office/drawing/2014/chart" uri="{C3380CC4-5D6E-409C-BE32-E72D297353CC}">
              <c16:uniqueId val="{00000001-AB6C-47E4-8818-900D5EE78B01}"/>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【25,769】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【124.6】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row>
    <row r="3" spans="1:382"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row>
    <row r="4" spans="1:382"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1" t="str">
        <f>データ!H6&amp;"　"&amp;データ!I6</f>
        <v>三重県津市　ポルタひさい駐車場</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120" t="s">
        <v>2</v>
      </c>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2"/>
      <c r="CF7" s="120" t="s">
        <v>3</v>
      </c>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2"/>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23" t="s">
        <v>5</v>
      </c>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2"/>
      <c r="GZ7" s="2"/>
      <c r="HA7" s="2"/>
      <c r="HB7" s="2"/>
      <c r="HC7" s="2"/>
      <c r="HD7" s="2"/>
      <c r="HE7" s="2"/>
      <c r="HF7" s="2"/>
      <c r="HG7" s="2"/>
      <c r="HH7" s="2"/>
      <c r="HI7" s="2"/>
      <c r="HJ7" s="2"/>
      <c r="HK7" s="2"/>
      <c r="HL7" s="2"/>
      <c r="HM7" s="2"/>
      <c r="HN7" s="2"/>
      <c r="HO7" s="2"/>
      <c r="HP7" s="2"/>
      <c r="HQ7" s="2"/>
      <c r="HR7" s="2"/>
      <c r="HS7" s="2"/>
      <c r="HT7" s="2"/>
      <c r="HU7" s="2"/>
      <c r="HV7" s="2"/>
      <c r="HW7" s="2"/>
      <c r="HX7" s="123" t="s">
        <v>6</v>
      </c>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t="s">
        <v>7</v>
      </c>
      <c r="JR7" s="123"/>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t="s">
        <v>8</v>
      </c>
      <c r="LK7" s="123"/>
      <c r="LL7" s="123"/>
      <c r="LM7" s="123"/>
      <c r="LN7" s="123"/>
      <c r="LO7" s="123"/>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3"/>
      <c r="ND7" s="133" t="s">
        <v>9</v>
      </c>
      <c r="NE7" s="134"/>
      <c r="NF7" s="134"/>
      <c r="NG7" s="134"/>
      <c r="NH7" s="134"/>
      <c r="NI7" s="134"/>
      <c r="NJ7" s="134"/>
      <c r="NK7" s="134"/>
      <c r="NL7" s="134"/>
      <c r="NM7" s="134"/>
      <c r="NN7" s="134"/>
      <c r="NO7" s="134"/>
      <c r="NP7" s="134"/>
      <c r="NQ7" s="135"/>
    </row>
    <row r="8" spans="1:382" ht="18.75" customHeight="1" x14ac:dyDescent="0.15">
      <c r="A8" s="2"/>
      <c r="B8" s="114" t="str">
        <f>データ!J7</f>
        <v>法適用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01" t="str">
        <f>データ!M7</f>
        <v>Ａ１Ｂ１</v>
      </c>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t="str">
        <f>データ!N7</f>
        <v>非設置</v>
      </c>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2"/>
      <c r="GZ8" s="2"/>
      <c r="HA8" s="2"/>
      <c r="HB8" s="2"/>
      <c r="HC8" s="2"/>
      <c r="HD8" s="2"/>
      <c r="HE8" s="2"/>
      <c r="HF8" s="2"/>
      <c r="HG8" s="2"/>
      <c r="HH8" s="2"/>
      <c r="HI8" s="2"/>
      <c r="HJ8" s="2"/>
      <c r="HK8" s="2"/>
      <c r="HL8" s="2"/>
      <c r="HM8" s="2"/>
      <c r="HN8" s="2"/>
      <c r="HO8" s="2"/>
      <c r="HP8" s="2"/>
      <c r="HQ8" s="2"/>
      <c r="HR8" s="2"/>
      <c r="HS8" s="2"/>
      <c r="HT8" s="2"/>
      <c r="HU8" s="2"/>
      <c r="HV8" s="2"/>
      <c r="HW8" s="2"/>
      <c r="HX8" s="101" t="str">
        <f>データ!S7</f>
        <v>駅</v>
      </c>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c r="IW8" s="101"/>
      <c r="IX8" s="101"/>
      <c r="IY8" s="101"/>
      <c r="IZ8" s="101"/>
      <c r="JA8" s="101"/>
      <c r="JB8" s="101"/>
      <c r="JC8" s="101"/>
      <c r="JD8" s="101"/>
      <c r="JE8" s="101"/>
      <c r="JF8" s="101"/>
      <c r="JG8" s="101"/>
      <c r="JH8" s="101"/>
      <c r="JI8" s="101"/>
      <c r="JJ8" s="101"/>
      <c r="JK8" s="101"/>
      <c r="JL8" s="101"/>
      <c r="JM8" s="101"/>
      <c r="JN8" s="101"/>
      <c r="JO8" s="101"/>
      <c r="JP8" s="101"/>
      <c r="JQ8" s="101" t="str">
        <f>データ!T7</f>
        <v>無</v>
      </c>
      <c r="JR8" s="101"/>
      <c r="JS8" s="101"/>
      <c r="JT8" s="101"/>
      <c r="JU8" s="101"/>
      <c r="JV8" s="101"/>
      <c r="JW8" s="101"/>
      <c r="JX8" s="101"/>
      <c r="JY8" s="101"/>
      <c r="JZ8" s="101"/>
      <c r="KA8" s="101"/>
      <c r="KB8" s="101"/>
      <c r="KC8" s="101"/>
      <c r="KD8" s="101"/>
      <c r="KE8" s="101"/>
      <c r="KF8" s="101"/>
      <c r="KG8" s="101"/>
      <c r="KH8" s="101"/>
      <c r="KI8" s="101"/>
      <c r="KJ8" s="101"/>
      <c r="KK8" s="101"/>
      <c r="KL8" s="101"/>
      <c r="KM8" s="101"/>
      <c r="KN8" s="101"/>
      <c r="KO8" s="101"/>
      <c r="KP8" s="101"/>
      <c r="KQ8" s="101"/>
      <c r="KR8" s="101"/>
      <c r="KS8" s="101"/>
      <c r="KT8" s="101"/>
      <c r="KU8" s="101"/>
      <c r="KV8" s="101"/>
      <c r="KW8" s="101"/>
      <c r="KX8" s="101"/>
      <c r="KY8" s="101"/>
      <c r="KZ8" s="101"/>
      <c r="LA8" s="101"/>
      <c r="LB8" s="101"/>
      <c r="LC8" s="101"/>
      <c r="LD8" s="101"/>
      <c r="LE8" s="101"/>
      <c r="LF8" s="101"/>
      <c r="LG8" s="101"/>
      <c r="LH8" s="101"/>
      <c r="LI8" s="101"/>
      <c r="LJ8" s="117">
        <f>データ!U7</f>
        <v>13972</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8" t="s">
        <v>10</v>
      </c>
      <c r="NE8" s="129"/>
      <c r="NF8" s="118" t="s">
        <v>11</v>
      </c>
      <c r="NG8" s="118"/>
      <c r="NH8" s="118"/>
      <c r="NI8" s="118"/>
      <c r="NJ8" s="118"/>
      <c r="NK8" s="118"/>
      <c r="NL8" s="118"/>
      <c r="NM8" s="118"/>
      <c r="NN8" s="118"/>
      <c r="NO8" s="118"/>
      <c r="NP8" s="118"/>
      <c r="NQ8" s="119"/>
    </row>
    <row r="9" spans="1:382"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2"/>
      <c r="AQ9" s="120" t="s">
        <v>13</v>
      </c>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2"/>
      <c r="CF9" s="120" t="s">
        <v>14</v>
      </c>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2"/>
      <c r="DU9" s="123" t="s">
        <v>15</v>
      </c>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3" t="s">
        <v>16</v>
      </c>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t="s">
        <v>17</v>
      </c>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t="s">
        <v>18</v>
      </c>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3"/>
      <c r="ND9" s="124" t="s">
        <v>19</v>
      </c>
      <c r="NE9" s="125"/>
      <c r="NF9" s="126" t="s">
        <v>20</v>
      </c>
      <c r="NG9" s="126"/>
      <c r="NH9" s="126"/>
      <c r="NI9" s="126"/>
      <c r="NJ9" s="126"/>
      <c r="NK9" s="126"/>
      <c r="NL9" s="126"/>
      <c r="NM9" s="126"/>
      <c r="NN9" s="126"/>
      <c r="NO9" s="126"/>
      <c r="NP9" s="126"/>
      <c r="NQ9" s="127"/>
    </row>
    <row r="10" spans="1:382" ht="18.75" customHeight="1" x14ac:dyDescent="0.15">
      <c r="A10" s="2"/>
      <c r="B10" s="108">
        <f>データ!O7</f>
        <v>89.1</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115</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データ!Q7</f>
        <v>立体式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25</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7">
        <f>データ!V7</f>
        <v>300</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100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01" t="str">
        <f>データ!X7</f>
        <v>無</v>
      </c>
      <c r="LK10" s="101"/>
      <c r="LL10" s="101"/>
      <c r="LM10" s="101"/>
      <c r="LN10" s="101"/>
      <c r="LO10" s="101"/>
      <c r="LP10" s="101"/>
      <c r="LQ10" s="101"/>
      <c r="LR10" s="101"/>
      <c r="LS10" s="101"/>
      <c r="LT10" s="101"/>
      <c r="LU10" s="101"/>
      <c r="LV10" s="101"/>
      <c r="LW10" s="101"/>
      <c r="LX10" s="101"/>
      <c r="LY10" s="101"/>
      <c r="LZ10" s="101"/>
      <c r="MA10" s="101"/>
      <c r="MB10" s="101"/>
      <c r="MC10" s="101"/>
      <c r="MD10" s="101"/>
      <c r="ME10" s="101"/>
      <c r="MF10" s="101"/>
      <c r="MG10" s="101"/>
      <c r="MH10" s="101"/>
      <c r="MI10" s="101"/>
      <c r="MJ10" s="101"/>
      <c r="MK10" s="101"/>
      <c r="ML10" s="101"/>
      <c r="MM10" s="101"/>
      <c r="MN10" s="101"/>
      <c r="MO10" s="101"/>
      <c r="MP10" s="101"/>
      <c r="MQ10" s="101"/>
      <c r="MR10" s="101"/>
      <c r="MS10" s="101"/>
      <c r="MT10" s="101"/>
      <c r="MU10" s="101"/>
      <c r="MV10" s="101"/>
      <c r="MW10" s="101"/>
      <c r="MX10" s="101"/>
      <c r="MY10" s="101"/>
      <c r="MZ10" s="101"/>
      <c r="NA10" s="101"/>
      <c r="NB10" s="101"/>
      <c r="NC10" s="2"/>
      <c r="ND10" s="102" t="s">
        <v>21</v>
      </c>
      <c r="NE10" s="103"/>
      <c r="NF10" s="104" t="s">
        <v>22</v>
      </c>
      <c r="NG10" s="104"/>
      <c r="NH10" s="104"/>
      <c r="NI10" s="104"/>
      <c r="NJ10" s="104"/>
      <c r="NK10" s="104"/>
      <c r="NL10" s="104"/>
      <c r="NM10" s="104"/>
      <c r="NN10" s="104"/>
      <c r="NO10" s="104"/>
      <c r="NP10" s="104"/>
      <c r="NQ10" s="105"/>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6" t="s">
        <v>23</v>
      </c>
      <c r="NE11" s="106"/>
      <c r="NF11" s="106"/>
      <c r="NG11" s="106"/>
      <c r="NH11" s="106"/>
      <c r="NI11" s="106"/>
      <c r="NJ11" s="106"/>
      <c r="NK11" s="106"/>
      <c r="NL11" s="106"/>
      <c r="NM11" s="106"/>
      <c r="NN11" s="106"/>
      <c r="NO11" s="106"/>
      <c r="NP11" s="106"/>
      <c r="NQ11" s="106"/>
      <c r="NR11" s="106"/>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6"/>
      <c r="NE12" s="106"/>
      <c r="NF12" s="106"/>
      <c r="NG12" s="106"/>
      <c r="NH12" s="106"/>
      <c r="NI12" s="106"/>
      <c r="NJ12" s="106"/>
      <c r="NK12" s="106"/>
      <c r="NL12" s="106"/>
      <c r="NM12" s="106"/>
      <c r="NN12" s="106"/>
      <c r="NO12" s="106"/>
      <c r="NP12" s="106"/>
      <c r="NQ12" s="106"/>
      <c r="NR12" s="10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7"/>
      <c r="NE13" s="107"/>
      <c r="NF13" s="107"/>
      <c r="NG13" s="107"/>
      <c r="NH13" s="107"/>
      <c r="NI13" s="107"/>
      <c r="NJ13" s="107"/>
      <c r="NK13" s="107"/>
      <c r="NL13" s="107"/>
      <c r="NM13" s="107"/>
      <c r="NN13" s="107"/>
      <c r="NO13" s="107"/>
      <c r="NP13" s="107"/>
      <c r="NQ13" s="107"/>
      <c r="NR13" s="107"/>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114.7</v>
      </c>
      <c r="V31" s="98"/>
      <c r="W31" s="98"/>
      <c r="X31" s="98"/>
      <c r="Y31" s="98"/>
      <c r="Z31" s="98"/>
      <c r="AA31" s="98"/>
      <c r="AB31" s="98"/>
      <c r="AC31" s="98"/>
      <c r="AD31" s="98"/>
      <c r="AE31" s="98"/>
      <c r="AF31" s="98"/>
      <c r="AG31" s="98"/>
      <c r="AH31" s="98"/>
      <c r="AI31" s="98"/>
      <c r="AJ31" s="98"/>
      <c r="AK31" s="98"/>
      <c r="AL31" s="98"/>
      <c r="AM31" s="98"/>
      <c r="AN31" s="98">
        <f>データ!Z7</f>
        <v>113.2</v>
      </c>
      <c r="AO31" s="98"/>
      <c r="AP31" s="98"/>
      <c r="AQ31" s="98"/>
      <c r="AR31" s="98"/>
      <c r="AS31" s="98"/>
      <c r="AT31" s="98"/>
      <c r="AU31" s="98"/>
      <c r="AV31" s="98"/>
      <c r="AW31" s="98"/>
      <c r="AX31" s="98"/>
      <c r="AY31" s="98"/>
      <c r="AZ31" s="98"/>
      <c r="BA31" s="98"/>
      <c r="BB31" s="98"/>
      <c r="BC31" s="98"/>
      <c r="BD31" s="98"/>
      <c r="BE31" s="98"/>
      <c r="BF31" s="98"/>
      <c r="BG31" s="98">
        <f>データ!AA7</f>
        <v>101.8</v>
      </c>
      <c r="BH31" s="98"/>
      <c r="BI31" s="98"/>
      <c r="BJ31" s="98"/>
      <c r="BK31" s="98"/>
      <c r="BL31" s="98"/>
      <c r="BM31" s="98"/>
      <c r="BN31" s="98"/>
      <c r="BO31" s="98"/>
      <c r="BP31" s="98"/>
      <c r="BQ31" s="98"/>
      <c r="BR31" s="98"/>
      <c r="BS31" s="98"/>
      <c r="BT31" s="98"/>
      <c r="BU31" s="98"/>
      <c r="BV31" s="98"/>
      <c r="BW31" s="98"/>
      <c r="BX31" s="98"/>
      <c r="BY31" s="98"/>
      <c r="BZ31" s="98">
        <f>データ!AB7</f>
        <v>96.1</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202</v>
      </c>
      <c r="JD31" s="67"/>
      <c r="JE31" s="67"/>
      <c r="JF31" s="67"/>
      <c r="JG31" s="67"/>
      <c r="JH31" s="67"/>
      <c r="JI31" s="67"/>
      <c r="JJ31" s="67"/>
      <c r="JK31" s="67"/>
      <c r="JL31" s="67"/>
      <c r="JM31" s="67"/>
      <c r="JN31" s="67"/>
      <c r="JO31" s="67"/>
      <c r="JP31" s="67"/>
      <c r="JQ31" s="67"/>
      <c r="JR31" s="67"/>
      <c r="JS31" s="67"/>
      <c r="JT31" s="67"/>
      <c r="JU31" s="68"/>
      <c r="JV31" s="66">
        <f>データ!DL7</f>
        <v>202.3</v>
      </c>
      <c r="JW31" s="67"/>
      <c r="JX31" s="67"/>
      <c r="JY31" s="67"/>
      <c r="JZ31" s="67"/>
      <c r="KA31" s="67"/>
      <c r="KB31" s="67"/>
      <c r="KC31" s="67"/>
      <c r="KD31" s="67"/>
      <c r="KE31" s="67"/>
      <c r="KF31" s="67"/>
      <c r="KG31" s="67"/>
      <c r="KH31" s="67"/>
      <c r="KI31" s="67"/>
      <c r="KJ31" s="67"/>
      <c r="KK31" s="67"/>
      <c r="KL31" s="67"/>
      <c r="KM31" s="67"/>
      <c r="KN31" s="68"/>
      <c r="KO31" s="66">
        <f>データ!DM7</f>
        <v>179.7</v>
      </c>
      <c r="KP31" s="67"/>
      <c r="KQ31" s="67"/>
      <c r="KR31" s="67"/>
      <c r="KS31" s="67"/>
      <c r="KT31" s="67"/>
      <c r="KU31" s="67"/>
      <c r="KV31" s="67"/>
      <c r="KW31" s="67"/>
      <c r="KX31" s="67"/>
      <c r="KY31" s="67"/>
      <c r="KZ31" s="67"/>
      <c r="LA31" s="67"/>
      <c r="LB31" s="67"/>
      <c r="LC31" s="67"/>
      <c r="LD31" s="67"/>
      <c r="LE31" s="67"/>
      <c r="LF31" s="67"/>
      <c r="LG31" s="68"/>
      <c r="LH31" s="66">
        <f>データ!DN7</f>
        <v>187.7</v>
      </c>
      <c r="LI31" s="67"/>
      <c r="LJ31" s="67"/>
      <c r="LK31" s="67"/>
      <c r="LL31" s="67"/>
      <c r="LM31" s="67"/>
      <c r="LN31" s="67"/>
      <c r="LO31" s="67"/>
      <c r="LP31" s="67"/>
      <c r="LQ31" s="67"/>
      <c r="LR31" s="67"/>
      <c r="LS31" s="67"/>
      <c r="LT31" s="67"/>
      <c r="LU31" s="67"/>
      <c r="LV31" s="67"/>
      <c r="LW31" s="67"/>
      <c r="LX31" s="67"/>
      <c r="LY31" s="67"/>
      <c r="LZ31" s="68"/>
      <c r="MA31" s="66">
        <f>データ!DO7</f>
        <v>183.7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123.1</v>
      </c>
      <c r="V32" s="98"/>
      <c r="W32" s="98"/>
      <c r="X32" s="98"/>
      <c r="Y32" s="98"/>
      <c r="Z32" s="98"/>
      <c r="AA32" s="98"/>
      <c r="AB32" s="98"/>
      <c r="AC32" s="98"/>
      <c r="AD32" s="98"/>
      <c r="AE32" s="98"/>
      <c r="AF32" s="98"/>
      <c r="AG32" s="98"/>
      <c r="AH32" s="98"/>
      <c r="AI32" s="98"/>
      <c r="AJ32" s="98"/>
      <c r="AK32" s="98"/>
      <c r="AL32" s="98"/>
      <c r="AM32" s="98"/>
      <c r="AN32" s="98">
        <f>データ!AE7</f>
        <v>124.1</v>
      </c>
      <c r="AO32" s="98"/>
      <c r="AP32" s="98"/>
      <c r="AQ32" s="98"/>
      <c r="AR32" s="98"/>
      <c r="AS32" s="98"/>
      <c r="AT32" s="98"/>
      <c r="AU32" s="98"/>
      <c r="AV32" s="98"/>
      <c r="AW32" s="98"/>
      <c r="AX32" s="98"/>
      <c r="AY32" s="98"/>
      <c r="AZ32" s="98"/>
      <c r="BA32" s="98"/>
      <c r="BB32" s="98"/>
      <c r="BC32" s="98"/>
      <c r="BD32" s="98"/>
      <c r="BE32" s="98"/>
      <c r="BF32" s="98"/>
      <c r="BG32" s="98">
        <f>データ!AF7</f>
        <v>83.6</v>
      </c>
      <c r="BH32" s="98"/>
      <c r="BI32" s="98"/>
      <c r="BJ32" s="98"/>
      <c r="BK32" s="98"/>
      <c r="BL32" s="98"/>
      <c r="BM32" s="98"/>
      <c r="BN32" s="98"/>
      <c r="BO32" s="98"/>
      <c r="BP32" s="98"/>
      <c r="BQ32" s="98"/>
      <c r="BR32" s="98"/>
      <c r="BS32" s="98"/>
      <c r="BT32" s="98"/>
      <c r="BU32" s="98"/>
      <c r="BV32" s="98"/>
      <c r="BW32" s="98"/>
      <c r="BX32" s="98"/>
      <c r="BY32" s="98"/>
      <c r="BZ32" s="98">
        <f>データ!AG7</f>
        <v>101.2</v>
      </c>
      <c r="CA32" s="98"/>
      <c r="CB32" s="98"/>
      <c r="CC32" s="98"/>
      <c r="CD32" s="98"/>
      <c r="CE32" s="98"/>
      <c r="CF32" s="98"/>
      <c r="CG32" s="98"/>
      <c r="CH32" s="98"/>
      <c r="CI32" s="98"/>
      <c r="CJ32" s="98"/>
      <c r="CK32" s="98"/>
      <c r="CL32" s="98"/>
      <c r="CM32" s="98"/>
      <c r="CN32" s="98"/>
      <c r="CO32" s="98"/>
      <c r="CP32" s="98"/>
      <c r="CQ32" s="98"/>
      <c r="CR32" s="98"/>
      <c r="CS32" s="98">
        <f>データ!AH7</f>
        <v>128.30000000000001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0</v>
      </c>
      <c r="EM32" s="98"/>
      <c r="EN32" s="98"/>
      <c r="EO32" s="98"/>
      <c r="EP32" s="98"/>
      <c r="EQ32" s="98"/>
      <c r="ER32" s="98"/>
      <c r="ES32" s="98"/>
      <c r="ET32" s="98"/>
      <c r="EU32" s="98"/>
      <c r="EV32" s="98"/>
      <c r="EW32" s="98"/>
      <c r="EX32" s="98"/>
      <c r="EY32" s="98"/>
      <c r="EZ32" s="98"/>
      <c r="FA32" s="98"/>
      <c r="FB32" s="98"/>
      <c r="FC32" s="98"/>
      <c r="FD32" s="98"/>
      <c r="FE32" s="98">
        <f>データ!AP7</f>
        <v>0</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0.2</v>
      </c>
      <c r="GR32" s="98"/>
      <c r="GS32" s="98"/>
      <c r="GT32" s="98"/>
      <c r="GU32" s="98"/>
      <c r="GV32" s="98"/>
      <c r="GW32" s="98"/>
      <c r="GX32" s="98"/>
      <c r="GY32" s="98"/>
      <c r="GZ32" s="98"/>
      <c r="HA32" s="98"/>
      <c r="HB32" s="98"/>
      <c r="HC32" s="98"/>
      <c r="HD32" s="98"/>
      <c r="HE32" s="98"/>
      <c r="HF32" s="98"/>
      <c r="HG32" s="98"/>
      <c r="HH32" s="98"/>
      <c r="HI32" s="98"/>
      <c r="HJ32" s="98">
        <f>データ!AS7</f>
        <v>0.1</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189.2</v>
      </c>
      <c r="JD32" s="67"/>
      <c r="JE32" s="67"/>
      <c r="JF32" s="67"/>
      <c r="JG32" s="67"/>
      <c r="JH32" s="67"/>
      <c r="JI32" s="67"/>
      <c r="JJ32" s="67"/>
      <c r="JK32" s="67"/>
      <c r="JL32" s="67"/>
      <c r="JM32" s="67"/>
      <c r="JN32" s="67"/>
      <c r="JO32" s="67"/>
      <c r="JP32" s="67"/>
      <c r="JQ32" s="67"/>
      <c r="JR32" s="67"/>
      <c r="JS32" s="67"/>
      <c r="JT32" s="67"/>
      <c r="JU32" s="68"/>
      <c r="JV32" s="66">
        <f>データ!DQ7</f>
        <v>183.6</v>
      </c>
      <c r="JW32" s="67"/>
      <c r="JX32" s="67"/>
      <c r="JY32" s="67"/>
      <c r="JZ32" s="67"/>
      <c r="KA32" s="67"/>
      <c r="KB32" s="67"/>
      <c r="KC32" s="67"/>
      <c r="KD32" s="67"/>
      <c r="KE32" s="67"/>
      <c r="KF32" s="67"/>
      <c r="KG32" s="67"/>
      <c r="KH32" s="67"/>
      <c r="KI32" s="67"/>
      <c r="KJ32" s="67"/>
      <c r="KK32" s="67"/>
      <c r="KL32" s="67"/>
      <c r="KM32" s="67"/>
      <c r="KN32" s="68"/>
      <c r="KO32" s="66">
        <f>データ!DR7</f>
        <v>146.69999999999999</v>
      </c>
      <c r="KP32" s="67"/>
      <c r="KQ32" s="67"/>
      <c r="KR32" s="67"/>
      <c r="KS32" s="67"/>
      <c r="KT32" s="67"/>
      <c r="KU32" s="67"/>
      <c r="KV32" s="67"/>
      <c r="KW32" s="67"/>
      <c r="KX32" s="67"/>
      <c r="KY32" s="67"/>
      <c r="KZ32" s="67"/>
      <c r="LA32" s="67"/>
      <c r="LB32" s="67"/>
      <c r="LC32" s="67"/>
      <c r="LD32" s="67"/>
      <c r="LE32" s="67"/>
      <c r="LF32" s="67"/>
      <c r="LG32" s="68"/>
      <c r="LH32" s="66">
        <f>データ!DS7</f>
        <v>143.9</v>
      </c>
      <c r="LI32" s="67"/>
      <c r="LJ32" s="67"/>
      <c r="LK32" s="67"/>
      <c r="LL32" s="67"/>
      <c r="LM32" s="67"/>
      <c r="LN32" s="67"/>
      <c r="LO32" s="67"/>
      <c r="LP32" s="67"/>
      <c r="LQ32" s="67"/>
      <c r="LR32" s="67"/>
      <c r="LS32" s="67"/>
      <c r="LT32" s="67"/>
      <c r="LU32" s="67"/>
      <c r="LV32" s="67"/>
      <c r="LW32" s="67"/>
      <c r="LX32" s="67"/>
      <c r="LY32" s="67"/>
      <c r="LZ32" s="68"/>
      <c r="MA32" s="66">
        <f>データ!DT7</f>
        <v>154.80000000000001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100"/>
      <c r="NF32" s="100"/>
      <c r="NG32" s="100"/>
      <c r="NH32" s="100"/>
      <c r="NI32" s="100"/>
      <c r="NJ32" s="100"/>
      <c r="NK32" s="100"/>
      <c r="NL32" s="100"/>
      <c r="NM32" s="100"/>
      <c r="NN32" s="100"/>
      <c r="NO32" s="100"/>
      <c r="NP32" s="100"/>
      <c r="NQ32" s="100"/>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100"/>
      <c r="NF33" s="100"/>
      <c r="NG33" s="100"/>
      <c r="NH33" s="100"/>
      <c r="NI33" s="100"/>
      <c r="NJ33" s="100"/>
      <c r="NK33" s="100"/>
      <c r="NL33" s="100"/>
      <c r="NM33" s="100"/>
      <c r="NN33" s="100"/>
      <c r="NO33" s="100"/>
      <c r="NP33" s="100"/>
      <c r="NQ33" s="100"/>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100"/>
      <c r="NF34" s="100"/>
      <c r="NG34" s="100"/>
      <c r="NH34" s="100"/>
      <c r="NI34" s="100"/>
      <c r="NJ34" s="100"/>
      <c r="NK34" s="100"/>
      <c r="NL34" s="100"/>
      <c r="NM34" s="100"/>
      <c r="NN34" s="100"/>
      <c r="NO34" s="100"/>
      <c r="NP34" s="100"/>
      <c r="NQ34" s="100"/>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100"/>
      <c r="NF35" s="100"/>
      <c r="NG35" s="100"/>
      <c r="NH35" s="100"/>
      <c r="NI35" s="100"/>
      <c r="NJ35" s="100"/>
      <c r="NK35" s="100"/>
      <c r="NL35" s="100"/>
      <c r="NM35" s="100"/>
      <c r="NN35" s="100"/>
      <c r="NO35" s="100"/>
      <c r="NP35" s="100"/>
      <c r="NQ35" s="100"/>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100"/>
      <c r="NF36" s="100"/>
      <c r="NG36" s="100"/>
      <c r="NH36" s="100"/>
      <c r="NI36" s="100"/>
      <c r="NJ36" s="100"/>
      <c r="NK36" s="100"/>
      <c r="NL36" s="100"/>
      <c r="NM36" s="100"/>
      <c r="NN36" s="100"/>
      <c r="NO36" s="100"/>
      <c r="NP36" s="100"/>
      <c r="NQ36" s="100"/>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100"/>
      <c r="NF37" s="100"/>
      <c r="NG37" s="100"/>
      <c r="NH37" s="100"/>
      <c r="NI37" s="100"/>
      <c r="NJ37" s="100"/>
      <c r="NK37" s="100"/>
      <c r="NL37" s="100"/>
      <c r="NM37" s="100"/>
      <c r="NN37" s="100"/>
      <c r="NO37" s="100"/>
      <c r="NP37" s="100"/>
      <c r="NQ37" s="100"/>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100"/>
      <c r="NF38" s="100"/>
      <c r="NG38" s="100"/>
      <c r="NH38" s="100"/>
      <c r="NI38" s="100"/>
      <c r="NJ38" s="100"/>
      <c r="NK38" s="100"/>
      <c r="NL38" s="100"/>
      <c r="NM38" s="100"/>
      <c r="NN38" s="100"/>
      <c r="NO38" s="100"/>
      <c r="NP38" s="100"/>
      <c r="NQ38" s="100"/>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100"/>
      <c r="NF39" s="100"/>
      <c r="NG39" s="100"/>
      <c r="NH39" s="100"/>
      <c r="NI39" s="100"/>
      <c r="NJ39" s="100"/>
      <c r="NK39" s="100"/>
      <c r="NL39" s="100"/>
      <c r="NM39" s="100"/>
      <c r="NN39" s="100"/>
      <c r="NO39" s="100"/>
      <c r="NP39" s="100"/>
      <c r="NQ39" s="100"/>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100"/>
      <c r="NF40" s="100"/>
      <c r="NG40" s="100"/>
      <c r="NH40" s="100"/>
      <c r="NI40" s="100"/>
      <c r="NJ40" s="100"/>
      <c r="NK40" s="100"/>
      <c r="NL40" s="100"/>
      <c r="NM40" s="100"/>
      <c r="NN40" s="100"/>
      <c r="NO40" s="100"/>
      <c r="NP40" s="100"/>
      <c r="NQ40" s="100"/>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100"/>
      <c r="NF41" s="100"/>
      <c r="NG41" s="100"/>
      <c r="NH41" s="100"/>
      <c r="NI41" s="100"/>
      <c r="NJ41" s="100"/>
      <c r="NK41" s="100"/>
      <c r="NL41" s="100"/>
      <c r="NM41" s="100"/>
      <c r="NN41" s="100"/>
      <c r="NO41" s="100"/>
      <c r="NP41" s="100"/>
      <c r="NQ41" s="100"/>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100"/>
      <c r="NF42" s="100"/>
      <c r="NG42" s="100"/>
      <c r="NH42" s="100"/>
      <c r="NI42" s="100"/>
      <c r="NJ42" s="100"/>
      <c r="NK42" s="100"/>
      <c r="NL42" s="100"/>
      <c r="NM42" s="100"/>
      <c r="NN42" s="100"/>
      <c r="NO42" s="100"/>
      <c r="NP42" s="100"/>
      <c r="NQ42" s="100"/>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100"/>
      <c r="NF43" s="100"/>
      <c r="NG43" s="100"/>
      <c r="NH43" s="100"/>
      <c r="NI43" s="100"/>
      <c r="NJ43" s="100"/>
      <c r="NK43" s="100"/>
      <c r="NL43" s="100"/>
      <c r="NM43" s="100"/>
      <c r="NN43" s="100"/>
      <c r="NO43" s="100"/>
      <c r="NP43" s="100"/>
      <c r="NQ43" s="100"/>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100"/>
      <c r="NF44" s="100"/>
      <c r="NG44" s="100"/>
      <c r="NH44" s="100"/>
      <c r="NI44" s="100"/>
      <c r="NJ44" s="100"/>
      <c r="NK44" s="100"/>
      <c r="NL44" s="100"/>
      <c r="NM44" s="100"/>
      <c r="NN44" s="100"/>
      <c r="NO44" s="100"/>
      <c r="NP44" s="100"/>
      <c r="NQ44" s="100"/>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100"/>
      <c r="NF45" s="100"/>
      <c r="NG45" s="100"/>
      <c r="NH45" s="100"/>
      <c r="NI45" s="100"/>
      <c r="NJ45" s="100"/>
      <c r="NK45" s="100"/>
      <c r="NL45" s="100"/>
      <c r="NM45" s="100"/>
      <c r="NN45" s="100"/>
      <c r="NO45" s="100"/>
      <c r="NP45" s="100"/>
      <c r="NQ45" s="100"/>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100"/>
      <c r="NF46" s="100"/>
      <c r="NG46" s="100"/>
      <c r="NH46" s="100"/>
      <c r="NI46" s="100"/>
      <c r="NJ46" s="100"/>
      <c r="NK46" s="100"/>
      <c r="NL46" s="100"/>
      <c r="NM46" s="100"/>
      <c r="NN46" s="100"/>
      <c r="NO46" s="100"/>
      <c r="NP46" s="100"/>
      <c r="NQ46" s="100"/>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9"/>
      <c r="NE47" s="80"/>
      <c r="NF47" s="80"/>
      <c r="NG47" s="80"/>
      <c r="NH47" s="80"/>
      <c r="NI47" s="80"/>
      <c r="NJ47" s="80"/>
      <c r="NK47" s="80"/>
      <c r="NL47" s="80"/>
      <c r="NM47" s="80"/>
      <c r="NN47" s="80"/>
      <c r="NO47" s="80"/>
      <c r="NP47" s="80"/>
      <c r="NQ47" s="80"/>
      <c r="NR47" s="81"/>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100"/>
      <c r="NF49" s="100"/>
      <c r="NG49" s="100"/>
      <c r="NH49" s="100"/>
      <c r="NI49" s="100"/>
      <c r="NJ49" s="100"/>
      <c r="NK49" s="100"/>
      <c r="NL49" s="100"/>
      <c r="NM49" s="100"/>
      <c r="NN49" s="100"/>
      <c r="NO49" s="100"/>
      <c r="NP49" s="100"/>
      <c r="NQ49" s="100"/>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100"/>
      <c r="NF50" s="100"/>
      <c r="NG50" s="100"/>
      <c r="NH50" s="100"/>
      <c r="NI50" s="100"/>
      <c r="NJ50" s="100"/>
      <c r="NK50" s="100"/>
      <c r="NL50" s="100"/>
      <c r="NM50" s="100"/>
      <c r="NN50" s="100"/>
      <c r="NO50" s="100"/>
      <c r="NP50" s="100"/>
      <c r="NQ50" s="100"/>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100"/>
      <c r="NF51" s="100"/>
      <c r="NG51" s="100"/>
      <c r="NH51" s="100"/>
      <c r="NI51" s="100"/>
      <c r="NJ51" s="100"/>
      <c r="NK51" s="100"/>
      <c r="NL51" s="100"/>
      <c r="NM51" s="100"/>
      <c r="NN51" s="100"/>
      <c r="NO51" s="100"/>
      <c r="NP51" s="100"/>
      <c r="NQ51" s="100"/>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26.7</v>
      </c>
      <c r="EM52" s="98"/>
      <c r="EN52" s="98"/>
      <c r="EO52" s="98"/>
      <c r="EP52" s="98"/>
      <c r="EQ52" s="98"/>
      <c r="ER52" s="98"/>
      <c r="ES52" s="98"/>
      <c r="ET52" s="98"/>
      <c r="EU52" s="98"/>
      <c r="EV52" s="98"/>
      <c r="EW52" s="98"/>
      <c r="EX52" s="98"/>
      <c r="EY52" s="98"/>
      <c r="EZ52" s="98"/>
      <c r="FA52" s="98"/>
      <c r="FB52" s="98"/>
      <c r="FC52" s="98"/>
      <c r="FD52" s="98"/>
      <c r="FE52" s="98">
        <f>データ!BG7</f>
        <v>26</v>
      </c>
      <c r="FF52" s="98"/>
      <c r="FG52" s="98"/>
      <c r="FH52" s="98"/>
      <c r="FI52" s="98"/>
      <c r="FJ52" s="98"/>
      <c r="FK52" s="98"/>
      <c r="FL52" s="98"/>
      <c r="FM52" s="98"/>
      <c r="FN52" s="98"/>
      <c r="FO52" s="98"/>
      <c r="FP52" s="98"/>
      <c r="FQ52" s="98"/>
      <c r="FR52" s="98"/>
      <c r="FS52" s="98"/>
      <c r="FT52" s="98"/>
      <c r="FU52" s="98"/>
      <c r="FV52" s="98"/>
      <c r="FW52" s="98"/>
      <c r="FX52" s="98">
        <f>データ!BH7</f>
        <v>18</v>
      </c>
      <c r="FY52" s="98"/>
      <c r="FZ52" s="98"/>
      <c r="GA52" s="98"/>
      <c r="GB52" s="98"/>
      <c r="GC52" s="98"/>
      <c r="GD52" s="98"/>
      <c r="GE52" s="98"/>
      <c r="GF52" s="98"/>
      <c r="GG52" s="98"/>
      <c r="GH52" s="98"/>
      <c r="GI52" s="98"/>
      <c r="GJ52" s="98"/>
      <c r="GK52" s="98"/>
      <c r="GL52" s="98"/>
      <c r="GM52" s="98"/>
      <c r="GN52" s="98"/>
      <c r="GO52" s="98"/>
      <c r="GP52" s="98"/>
      <c r="GQ52" s="98">
        <f>データ!BI7</f>
        <v>19.5</v>
      </c>
      <c r="GR52" s="98"/>
      <c r="GS52" s="98"/>
      <c r="GT52" s="98"/>
      <c r="GU52" s="98"/>
      <c r="GV52" s="98"/>
      <c r="GW52" s="98"/>
      <c r="GX52" s="98"/>
      <c r="GY52" s="98"/>
      <c r="GZ52" s="98"/>
      <c r="HA52" s="98"/>
      <c r="HB52" s="98"/>
      <c r="HC52" s="98"/>
      <c r="HD52" s="98"/>
      <c r="HE52" s="98"/>
      <c r="HF52" s="98"/>
      <c r="HG52" s="98"/>
      <c r="HH52" s="98"/>
      <c r="HI52" s="98"/>
      <c r="HJ52" s="98">
        <f>データ!BJ7</f>
        <v>25.5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11236</v>
      </c>
      <c r="JD52" s="97"/>
      <c r="JE52" s="97"/>
      <c r="JF52" s="97"/>
      <c r="JG52" s="97"/>
      <c r="JH52" s="97"/>
      <c r="JI52" s="97"/>
      <c r="JJ52" s="97"/>
      <c r="JK52" s="97"/>
      <c r="JL52" s="97"/>
      <c r="JM52" s="97"/>
      <c r="JN52" s="97"/>
      <c r="JO52" s="97"/>
      <c r="JP52" s="97"/>
      <c r="JQ52" s="97"/>
      <c r="JR52" s="97"/>
      <c r="JS52" s="97"/>
      <c r="JT52" s="97"/>
      <c r="JU52" s="97"/>
      <c r="JV52" s="97">
        <f>データ!BR7</f>
        <v>10618</v>
      </c>
      <c r="JW52" s="97"/>
      <c r="JX52" s="97"/>
      <c r="JY52" s="97"/>
      <c r="JZ52" s="97"/>
      <c r="KA52" s="97"/>
      <c r="KB52" s="97"/>
      <c r="KC52" s="97"/>
      <c r="KD52" s="97"/>
      <c r="KE52" s="97"/>
      <c r="KF52" s="97"/>
      <c r="KG52" s="97"/>
      <c r="KH52" s="97"/>
      <c r="KI52" s="97"/>
      <c r="KJ52" s="97"/>
      <c r="KK52" s="97"/>
      <c r="KL52" s="97"/>
      <c r="KM52" s="97"/>
      <c r="KN52" s="97"/>
      <c r="KO52" s="97">
        <f>データ!BS7</f>
        <v>6873</v>
      </c>
      <c r="KP52" s="97"/>
      <c r="KQ52" s="97"/>
      <c r="KR52" s="97"/>
      <c r="KS52" s="97"/>
      <c r="KT52" s="97"/>
      <c r="KU52" s="97"/>
      <c r="KV52" s="97"/>
      <c r="KW52" s="97"/>
      <c r="KX52" s="97"/>
      <c r="KY52" s="97"/>
      <c r="KZ52" s="97"/>
      <c r="LA52" s="97"/>
      <c r="LB52" s="97"/>
      <c r="LC52" s="97"/>
      <c r="LD52" s="97"/>
      <c r="LE52" s="97"/>
      <c r="LF52" s="97"/>
      <c r="LG52" s="97"/>
      <c r="LH52" s="97">
        <f>データ!BT7</f>
        <v>6603</v>
      </c>
      <c r="LI52" s="97"/>
      <c r="LJ52" s="97"/>
      <c r="LK52" s="97"/>
      <c r="LL52" s="97"/>
      <c r="LM52" s="97"/>
      <c r="LN52" s="97"/>
      <c r="LO52" s="97"/>
      <c r="LP52" s="97"/>
      <c r="LQ52" s="97"/>
      <c r="LR52" s="97"/>
      <c r="LS52" s="97"/>
      <c r="LT52" s="97"/>
      <c r="LU52" s="97"/>
      <c r="LV52" s="97"/>
      <c r="LW52" s="97"/>
      <c r="LX52" s="97"/>
      <c r="LY52" s="97"/>
      <c r="LZ52" s="97"/>
      <c r="MA52" s="97">
        <f>データ!BU7</f>
        <v>10262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100"/>
      <c r="NF52" s="100"/>
      <c r="NG52" s="100"/>
      <c r="NH52" s="100"/>
      <c r="NI52" s="100"/>
      <c r="NJ52" s="100"/>
      <c r="NK52" s="100"/>
      <c r="NL52" s="100"/>
      <c r="NM52" s="100"/>
      <c r="NN52" s="100"/>
      <c r="NO52" s="100"/>
      <c r="NP52" s="100"/>
      <c r="NQ52" s="100"/>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0</v>
      </c>
      <c r="V53" s="97"/>
      <c r="W53" s="97"/>
      <c r="X53" s="97"/>
      <c r="Y53" s="97"/>
      <c r="Z53" s="97"/>
      <c r="AA53" s="97"/>
      <c r="AB53" s="97"/>
      <c r="AC53" s="97"/>
      <c r="AD53" s="97"/>
      <c r="AE53" s="97"/>
      <c r="AF53" s="97"/>
      <c r="AG53" s="97"/>
      <c r="AH53" s="97"/>
      <c r="AI53" s="97"/>
      <c r="AJ53" s="97"/>
      <c r="AK53" s="97"/>
      <c r="AL53" s="97"/>
      <c r="AM53" s="97"/>
      <c r="AN53" s="97">
        <f>データ!BA7</f>
        <v>0</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1</v>
      </c>
      <c r="CA53" s="97"/>
      <c r="CB53" s="97"/>
      <c r="CC53" s="97"/>
      <c r="CD53" s="97"/>
      <c r="CE53" s="97"/>
      <c r="CF53" s="97"/>
      <c r="CG53" s="97"/>
      <c r="CH53" s="97"/>
      <c r="CI53" s="97"/>
      <c r="CJ53" s="97"/>
      <c r="CK53" s="97"/>
      <c r="CL53" s="97"/>
      <c r="CM53" s="97"/>
      <c r="CN53" s="97"/>
      <c r="CO53" s="97"/>
      <c r="CP53" s="97"/>
      <c r="CQ53" s="97"/>
      <c r="CR53" s="97"/>
      <c r="CS53" s="97">
        <f>データ!BD7</f>
        <v>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30.1</v>
      </c>
      <c r="EM53" s="98"/>
      <c r="EN53" s="98"/>
      <c r="EO53" s="98"/>
      <c r="EP53" s="98"/>
      <c r="EQ53" s="98"/>
      <c r="ER53" s="98"/>
      <c r="ES53" s="98"/>
      <c r="ET53" s="98"/>
      <c r="EU53" s="98"/>
      <c r="EV53" s="98"/>
      <c r="EW53" s="98"/>
      <c r="EX53" s="98"/>
      <c r="EY53" s="98"/>
      <c r="EZ53" s="98"/>
      <c r="FA53" s="98"/>
      <c r="FB53" s="98"/>
      <c r="FC53" s="98"/>
      <c r="FD53" s="98"/>
      <c r="FE53" s="98">
        <f>データ!BL7</f>
        <v>28.3</v>
      </c>
      <c r="FF53" s="98"/>
      <c r="FG53" s="98"/>
      <c r="FH53" s="98"/>
      <c r="FI53" s="98"/>
      <c r="FJ53" s="98"/>
      <c r="FK53" s="98"/>
      <c r="FL53" s="98"/>
      <c r="FM53" s="98"/>
      <c r="FN53" s="98"/>
      <c r="FO53" s="98"/>
      <c r="FP53" s="98"/>
      <c r="FQ53" s="98"/>
      <c r="FR53" s="98"/>
      <c r="FS53" s="98"/>
      <c r="FT53" s="98"/>
      <c r="FU53" s="98"/>
      <c r="FV53" s="98"/>
      <c r="FW53" s="98"/>
      <c r="FX53" s="98">
        <f>データ!BM7</f>
        <v>-3.2</v>
      </c>
      <c r="FY53" s="98"/>
      <c r="FZ53" s="98"/>
      <c r="GA53" s="98"/>
      <c r="GB53" s="98"/>
      <c r="GC53" s="98"/>
      <c r="GD53" s="98"/>
      <c r="GE53" s="98"/>
      <c r="GF53" s="98"/>
      <c r="GG53" s="98"/>
      <c r="GH53" s="98"/>
      <c r="GI53" s="98"/>
      <c r="GJ53" s="98"/>
      <c r="GK53" s="98"/>
      <c r="GL53" s="98"/>
      <c r="GM53" s="98"/>
      <c r="GN53" s="98"/>
      <c r="GO53" s="98"/>
      <c r="GP53" s="98"/>
      <c r="GQ53" s="98">
        <f>データ!BN7</f>
        <v>19.8</v>
      </c>
      <c r="GR53" s="98"/>
      <c r="GS53" s="98"/>
      <c r="GT53" s="98"/>
      <c r="GU53" s="98"/>
      <c r="GV53" s="98"/>
      <c r="GW53" s="98"/>
      <c r="GX53" s="98"/>
      <c r="GY53" s="98"/>
      <c r="GZ53" s="98"/>
      <c r="HA53" s="98"/>
      <c r="HB53" s="98"/>
      <c r="HC53" s="98"/>
      <c r="HD53" s="98"/>
      <c r="HE53" s="98"/>
      <c r="HF53" s="98"/>
      <c r="HG53" s="98"/>
      <c r="HH53" s="98"/>
      <c r="HI53" s="98"/>
      <c r="HJ53" s="98">
        <f>データ!BO7</f>
        <v>41.7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35665</v>
      </c>
      <c r="JD53" s="97"/>
      <c r="JE53" s="97"/>
      <c r="JF53" s="97"/>
      <c r="JG53" s="97"/>
      <c r="JH53" s="97"/>
      <c r="JI53" s="97"/>
      <c r="JJ53" s="97"/>
      <c r="JK53" s="97"/>
      <c r="JL53" s="97"/>
      <c r="JM53" s="97"/>
      <c r="JN53" s="97"/>
      <c r="JO53" s="97"/>
      <c r="JP53" s="97"/>
      <c r="JQ53" s="97"/>
      <c r="JR53" s="97"/>
      <c r="JS53" s="97"/>
      <c r="JT53" s="97"/>
      <c r="JU53" s="97"/>
      <c r="JV53" s="97">
        <f>データ!BW7</f>
        <v>39410</v>
      </c>
      <c r="JW53" s="97"/>
      <c r="JX53" s="97"/>
      <c r="JY53" s="97"/>
      <c r="JZ53" s="97"/>
      <c r="KA53" s="97"/>
      <c r="KB53" s="97"/>
      <c r="KC53" s="97"/>
      <c r="KD53" s="97"/>
      <c r="KE53" s="97"/>
      <c r="KF53" s="97"/>
      <c r="KG53" s="97"/>
      <c r="KH53" s="97"/>
      <c r="KI53" s="97"/>
      <c r="KJ53" s="97"/>
      <c r="KK53" s="97"/>
      <c r="KL53" s="97"/>
      <c r="KM53" s="97"/>
      <c r="KN53" s="97"/>
      <c r="KO53" s="97">
        <f>データ!BX7</f>
        <v>7468</v>
      </c>
      <c r="KP53" s="97"/>
      <c r="KQ53" s="97"/>
      <c r="KR53" s="97"/>
      <c r="KS53" s="97"/>
      <c r="KT53" s="97"/>
      <c r="KU53" s="97"/>
      <c r="KV53" s="97"/>
      <c r="KW53" s="97"/>
      <c r="KX53" s="97"/>
      <c r="KY53" s="97"/>
      <c r="KZ53" s="97"/>
      <c r="LA53" s="97"/>
      <c r="LB53" s="97"/>
      <c r="LC53" s="97"/>
      <c r="LD53" s="97"/>
      <c r="LE53" s="97"/>
      <c r="LF53" s="97"/>
      <c r="LG53" s="97"/>
      <c r="LH53" s="97">
        <f>データ!BY7</f>
        <v>14689</v>
      </c>
      <c r="LI53" s="97"/>
      <c r="LJ53" s="97"/>
      <c r="LK53" s="97"/>
      <c r="LL53" s="97"/>
      <c r="LM53" s="97"/>
      <c r="LN53" s="97"/>
      <c r="LO53" s="97"/>
      <c r="LP53" s="97"/>
      <c r="LQ53" s="97"/>
      <c r="LR53" s="97"/>
      <c r="LS53" s="97"/>
      <c r="LT53" s="97"/>
      <c r="LU53" s="97"/>
      <c r="LV53" s="97"/>
      <c r="LW53" s="97"/>
      <c r="LX53" s="97"/>
      <c r="LY53" s="97"/>
      <c r="LZ53" s="97"/>
      <c r="MA53" s="97">
        <f>データ!BZ7</f>
        <v>30502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100"/>
      <c r="NF53" s="100"/>
      <c r="NG53" s="100"/>
      <c r="NH53" s="100"/>
      <c r="NI53" s="100"/>
      <c r="NJ53" s="100"/>
      <c r="NK53" s="100"/>
      <c r="NL53" s="100"/>
      <c r="NM53" s="100"/>
      <c r="NN53" s="100"/>
      <c r="NO53" s="100"/>
      <c r="NP53" s="100"/>
      <c r="NQ53" s="100"/>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100"/>
      <c r="NF54" s="100"/>
      <c r="NG54" s="100"/>
      <c r="NH54" s="100"/>
      <c r="NI54" s="100"/>
      <c r="NJ54" s="100"/>
      <c r="NK54" s="100"/>
      <c r="NL54" s="100"/>
      <c r="NM54" s="100"/>
      <c r="NN54" s="100"/>
      <c r="NO54" s="100"/>
      <c r="NP54" s="100"/>
      <c r="NQ54" s="100"/>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100"/>
      <c r="NF55" s="100"/>
      <c r="NG55" s="100"/>
      <c r="NH55" s="100"/>
      <c r="NI55" s="100"/>
      <c r="NJ55" s="100"/>
      <c r="NK55" s="100"/>
      <c r="NL55" s="100"/>
      <c r="NM55" s="100"/>
      <c r="NN55" s="100"/>
      <c r="NO55" s="100"/>
      <c r="NP55" s="100"/>
      <c r="NQ55" s="100"/>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100"/>
      <c r="NF56" s="100"/>
      <c r="NG56" s="100"/>
      <c r="NH56" s="100"/>
      <c r="NI56" s="100"/>
      <c r="NJ56" s="100"/>
      <c r="NK56" s="100"/>
      <c r="NL56" s="100"/>
      <c r="NM56" s="100"/>
      <c r="NN56" s="100"/>
      <c r="NO56" s="100"/>
      <c r="NP56" s="100"/>
      <c r="NQ56" s="100"/>
      <c r="NR56" s="78"/>
    </row>
    <row r="57" spans="1:382" ht="13.5" customHeight="1" x14ac:dyDescent="0.15">
      <c r="A57" s="2"/>
      <c r="B57" s="25"/>
      <c r="NB57" s="26"/>
      <c r="NC57" s="2"/>
      <c r="ND57" s="76"/>
      <c r="NE57" s="100"/>
      <c r="NF57" s="100"/>
      <c r="NG57" s="100"/>
      <c r="NH57" s="100"/>
      <c r="NI57" s="100"/>
      <c r="NJ57" s="100"/>
      <c r="NK57" s="100"/>
      <c r="NL57" s="100"/>
      <c r="NM57" s="100"/>
      <c r="NN57" s="100"/>
      <c r="NO57" s="100"/>
      <c r="NP57" s="100"/>
      <c r="NQ57" s="100"/>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100"/>
      <c r="NF58" s="100"/>
      <c r="NG58" s="100"/>
      <c r="NH58" s="100"/>
      <c r="NI58" s="100"/>
      <c r="NJ58" s="100"/>
      <c r="NK58" s="100"/>
      <c r="NL58" s="100"/>
      <c r="NM58" s="100"/>
      <c r="NN58" s="100"/>
      <c r="NO58" s="100"/>
      <c r="NP58" s="100"/>
      <c r="NQ58" s="100"/>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100"/>
      <c r="NF59" s="100"/>
      <c r="NG59" s="100"/>
      <c r="NH59" s="100"/>
      <c r="NI59" s="100"/>
      <c r="NJ59" s="100"/>
      <c r="NK59" s="100"/>
      <c r="NL59" s="100"/>
      <c r="NM59" s="100"/>
      <c r="NN59" s="100"/>
      <c r="NO59" s="100"/>
      <c r="NP59" s="100"/>
      <c r="NQ59" s="100"/>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100"/>
      <c r="NF60" s="100"/>
      <c r="NG60" s="100"/>
      <c r="NH60" s="100"/>
      <c r="NI60" s="100"/>
      <c r="NJ60" s="100"/>
      <c r="NK60" s="100"/>
      <c r="NL60" s="100"/>
      <c r="NM60" s="100"/>
      <c r="NN60" s="100"/>
      <c r="NO60" s="100"/>
      <c r="NP60" s="100"/>
      <c r="NQ60" s="100"/>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100"/>
      <c r="NF61" s="100"/>
      <c r="NG61" s="100"/>
      <c r="NH61" s="100"/>
      <c r="NI61" s="100"/>
      <c r="NJ61" s="100"/>
      <c r="NK61" s="100"/>
      <c r="NL61" s="100"/>
      <c r="NM61" s="100"/>
      <c r="NN61" s="100"/>
      <c r="NO61" s="100"/>
      <c r="NP61" s="100"/>
      <c r="NQ61" s="100"/>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100"/>
      <c r="NF62" s="100"/>
      <c r="NG62" s="100"/>
      <c r="NH62" s="100"/>
      <c r="NI62" s="100"/>
      <c r="NJ62" s="100"/>
      <c r="NK62" s="100"/>
      <c r="NL62" s="100"/>
      <c r="NM62" s="100"/>
      <c r="NN62" s="100"/>
      <c r="NO62" s="100"/>
      <c r="NP62" s="100"/>
      <c r="NQ62" s="100"/>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100"/>
      <c r="NF63" s="100"/>
      <c r="NG63" s="100"/>
      <c r="NH63" s="100"/>
      <c r="NI63" s="100"/>
      <c r="NJ63" s="100"/>
      <c r="NK63" s="100"/>
      <c r="NL63" s="100"/>
      <c r="NM63" s="100"/>
      <c r="NN63" s="100"/>
      <c r="NO63" s="100"/>
      <c r="NP63" s="100"/>
      <c r="NQ63" s="100"/>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77748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135167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f>データ!CB7</f>
        <v>15</v>
      </c>
      <c r="S77" s="67"/>
      <c r="T77" s="67"/>
      <c r="U77" s="67"/>
      <c r="V77" s="67"/>
      <c r="W77" s="67"/>
      <c r="X77" s="67"/>
      <c r="Y77" s="67"/>
      <c r="Z77" s="67"/>
      <c r="AA77" s="67"/>
      <c r="AB77" s="67"/>
      <c r="AC77" s="67"/>
      <c r="AD77" s="67"/>
      <c r="AE77" s="67"/>
      <c r="AF77" s="68"/>
      <c r="AG77" s="66">
        <f>データ!CC7</f>
        <v>17.7</v>
      </c>
      <c r="AH77" s="67"/>
      <c r="AI77" s="67"/>
      <c r="AJ77" s="67"/>
      <c r="AK77" s="67"/>
      <c r="AL77" s="67"/>
      <c r="AM77" s="67"/>
      <c r="AN77" s="67"/>
      <c r="AO77" s="67"/>
      <c r="AP77" s="67"/>
      <c r="AQ77" s="67"/>
      <c r="AR77" s="67"/>
      <c r="AS77" s="67"/>
      <c r="AT77" s="67"/>
      <c r="AU77" s="68"/>
      <c r="AV77" s="66">
        <f>データ!CD7</f>
        <v>20.100000000000001</v>
      </c>
      <c r="AW77" s="67"/>
      <c r="AX77" s="67"/>
      <c r="AY77" s="67"/>
      <c r="AZ77" s="67"/>
      <c r="BA77" s="67"/>
      <c r="BB77" s="67"/>
      <c r="BC77" s="67"/>
      <c r="BD77" s="67"/>
      <c r="BE77" s="67"/>
      <c r="BF77" s="67"/>
      <c r="BG77" s="67"/>
      <c r="BH77" s="67"/>
      <c r="BI77" s="67"/>
      <c r="BJ77" s="68"/>
      <c r="BK77" s="66">
        <f>データ!CE7</f>
        <v>20.399999999999999</v>
      </c>
      <c r="BL77" s="67"/>
      <c r="BM77" s="67"/>
      <c r="BN77" s="67"/>
      <c r="BO77" s="67"/>
      <c r="BP77" s="67"/>
      <c r="BQ77" s="67"/>
      <c r="BR77" s="67"/>
      <c r="BS77" s="67"/>
      <c r="BT77" s="67"/>
      <c r="BU77" s="67"/>
      <c r="BV77" s="67"/>
      <c r="BW77" s="67"/>
      <c r="BX77" s="67"/>
      <c r="BY77" s="68"/>
      <c r="BZ77" s="66">
        <f>データ!CF7</f>
        <v>22.4</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f>データ!CO7</f>
        <v>0</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1.9</v>
      </c>
      <c r="IF77" s="67"/>
      <c r="IG77" s="67"/>
      <c r="IH77" s="67"/>
      <c r="II77" s="67"/>
      <c r="IJ77" s="67"/>
      <c r="IK77" s="67"/>
      <c r="IL77" s="67"/>
      <c r="IM77" s="67"/>
      <c r="IN77" s="67"/>
      <c r="IO77" s="67"/>
      <c r="IP77" s="67"/>
      <c r="IQ77" s="67"/>
      <c r="IR77" s="67"/>
      <c r="IS77" s="68"/>
      <c r="IT77" s="66">
        <f>データ!CS7</f>
        <v>0</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f>データ!CG7</f>
        <v>37.4</v>
      </c>
      <c r="S78" s="67"/>
      <c r="T78" s="67"/>
      <c r="U78" s="67"/>
      <c r="V78" s="67"/>
      <c r="W78" s="67"/>
      <c r="X78" s="67"/>
      <c r="Y78" s="67"/>
      <c r="Z78" s="67"/>
      <c r="AA78" s="67"/>
      <c r="AB78" s="67"/>
      <c r="AC78" s="67"/>
      <c r="AD78" s="67"/>
      <c r="AE78" s="67"/>
      <c r="AF78" s="68"/>
      <c r="AG78" s="66">
        <f>データ!CH7</f>
        <v>42.4</v>
      </c>
      <c r="AH78" s="67"/>
      <c r="AI78" s="67"/>
      <c r="AJ78" s="67"/>
      <c r="AK78" s="67"/>
      <c r="AL78" s="67"/>
      <c r="AM78" s="67"/>
      <c r="AN78" s="67"/>
      <c r="AO78" s="67"/>
      <c r="AP78" s="67"/>
      <c r="AQ78" s="67"/>
      <c r="AR78" s="67"/>
      <c r="AS78" s="67"/>
      <c r="AT78" s="67"/>
      <c r="AU78" s="68"/>
      <c r="AV78" s="66">
        <f>データ!CI7</f>
        <v>51.6</v>
      </c>
      <c r="AW78" s="67"/>
      <c r="AX78" s="67"/>
      <c r="AY78" s="67"/>
      <c r="AZ78" s="67"/>
      <c r="BA78" s="67"/>
      <c r="BB78" s="67"/>
      <c r="BC78" s="67"/>
      <c r="BD78" s="67"/>
      <c r="BE78" s="67"/>
      <c r="BF78" s="67"/>
      <c r="BG78" s="67"/>
      <c r="BH78" s="67"/>
      <c r="BI78" s="67"/>
      <c r="BJ78" s="68"/>
      <c r="BK78" s="66">
        <f>データ!CJ7</f>
        <v>60.3</v>
      </c>
      <c r="BL78" s="67"/>
      <c r="BM78" s="67"/>
      <c r="BN78" s="67"/>
      <c r="BO78" s="67"/>
      <c r="BP78" s="67"/>
      <c r="BQ78" s="67"/>
      <c r="BR78" s="67"/>
      <c r="BS78" s="67"/>
      <c r="BT78" s="67"/>
      <c r="BU78" s="67"/>
      <c r="BV78" s="67"/>
      <c r="BW78" s="67"/>
      <c r="BX78" s="67"/>
      <c r="BY78" s="68"/>
      <c r="BZ78" s="66">
        <f>データ!CK7</f>
        <v>63.4</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f>データ!CT7</f>
        <v>0</v>
      </c>
      <c r="GM78" s="67"/>
      <c r="GN78" s="67"/>
      <c r="GO78" s="67"/>
      <c r="GP78" s="67"/>
      <c r="GQ78" s="67"/>
      <c r="GR78" s="67"/>
      <c r="GS78" s="67"/>
      <c r="GT78" s="67"/>
      <c r="GU78" s="67"/>
      <c r="GV78" s="67"/>
      <c r="GW78" s="67"/>
      <c r="GX78" s="67"/>
      <c r="GY78" s="67"/>
      <c r="GZ78" s="68"/>
      <c r="HA78" s="66">
        <f>データ!CU7</f>
        <v>0</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855.2</v>
      </c>
      <c r="IF78" s="67"/>
      <c r="IG78" s="67"/>
      <c r="IH78" s="67"/>
      <c r="II78" s="67"/>
      <c r="IJ78" s="67"/>
      <c r="IK78" s="67"/>
      <c r="IL78" s="67"/>
      <c r="IM78" s="67"/>
      <c r="IN78" s="67"/>
      <c r="IO78" s="67"/>
      <c r="IP78" s="67"/>
      <c r="IQ78" s="67"/>
      <c r="IR78" s="67"/>
      <c r="IS78" s="68"/>
      <c r="IT78" s="66">
        <f>データ!CX7</f>
        <v>855</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19</v>
      </c>
      <c r="KB78" s="67"/>
      <c r="KC78" s="67"/>
      <c r="KD78" s="67"/>
      <c r="KE78" s="67"/>
      <c r="KF78" s="67"/>
      <c r="KG78" s="67"/>
      <c r="KH78" s="67"/>
      <c r="KI78" s="67"/>
      <c r="KJ78" s="67"/>
      <c r="KK78" s="67"/>
      <c r="KL78" s="67"/>
      <c r="KM78" s="67"/>
      <c r="KN78" s="67"/>
      <c r="KO78" s="68"/>
      <c r="KP78" s="66">
        <f>データ!DF7</f>
        <v>12.5</v>
      </c>
      <c r="KQ78" s="67"/>
      <c r="KR78" s="67"/>
      <c r="KS78" s="67"/>
      <c r="KT78" s="67"/>
      <c r="KU78" s="67"/>
      <c r="KV78" s="67"/>
      <c r="KW78" s="67"/>
      <c r="KX78" s="67"/>
      <c r="KY78" s="67"/>
      <c r="KZ78" s="67"/>
      <c r="LA78" s="67"/>
      <c r="LB78" s="67"/>
      <c r="LC78" s="67"/>
      <c r="LD78" s="68"/>
      <c r="LE78" s="66">
        <f>データ!DG7</f>
        <v>6.1</v>
      </c>
      <c r="LF78" s="67"/>
      <c r="LG78" s="67"/>
      <c r="LH78" s="67"/>
      <c r="LI78" s="67"/>
      <c r="LJ78" s="67"/>
      <c r="LK78" s="67"/>
      <c r="LL78" s="67"/>
      <c r="LM78" s="67"/>
      <c r="LN78" s="67"/>
      <c r="LO78" s="67"/>
      <c r="LP78" s="67"/>
      <c r="LQ78" s="67"/>
      <c r="LR78" s="67"/>
      <c r="LS78" s="68"/>
      <c r="LT78" s="66">
        <f>データ!DH7</f>
        <v>1.7</v>
      </c>
      <c r="LU78" s="67"/>
      <c r="LV78" s="67"/>
      <c r="LW78" s="67"/>
      <c r="LX78" s="67"/>
      <c r="LY78" s="67"/>
      <c r="LZ78" s="67"/>
      <c r="MA78" s="67"/>
      <c r="MB78" s="67"/>
      <c r="MC78" s="67"/>
      <c r="MD78" s="67"/>
      <c r="ME78" s="67"/>
      <c r="MF78" s="67"/>
      <c r="MG78" s="67"/>
      <c r="MH78" s="68"/>
      <c r="MI78" s="66">
        <f>データ!DI7</f>
        <v>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【121.3】</v>
      </c>
      <c r="C88" s="34" t="str">
        <f>データ!AT6</f>
        <v>【0.0】</v>
      </c>
      <c r="D88" s="34" t="str">
        <f>データ!BE6</f>
        <v>【0】</v>
      </c>
      <c r="E88" s="34" t="str">
        <f>データ!DU6</f>
        <v>【124.6】</v>
      </c>
      <c r="F88" s="34" t="str">
        <f>データ!BP6</f>
        <v>【35.6】</v>
      </c>
      <c r="G88" s="34" t="str">
        <f>データ!CA6</f>
        <v>【25,769】</v>
      </c>
      <c r="H88" s="34" t="str">
        <f>データ!CL6</f>
        <v>【57.2】</v>
      </c>
      <c r="I88" s="34" t="s">
        <v>47</v>
      </c>
      <c r="J88" s="34" t="s">
        <v>47</v>
      </c>
      <c r="K88" s="34" t="str">
        <f>データ!CY6</f>
        <v>【320.6】</v>
      </c>
      <c r="L88" s="34" t="str">
        <f>データ!DJ6</f>
        <v>【0.0】</v>
      </c>
      <c r="M88" s="35"/>
      <c r="N88" s="35" t="e">
        <f>データ!#REF!</f>
        <v>#REF!</v>
      </c>
      <c r="O88" s="35"/>
      <c r="P88" s="35"/>
      <c r="Q88" s="35"/>
      <c r="R88" s="35"/>
      <c r="S88" s="35"/>
      <c r="T88" s="35"/>
      <c r="U88" s="35"/>
      <c r="V88" s="35"/>
      <c r="W88" s="35"/>
      <c r="X88" s="35"/>
      <c r="Y88" s="35"/>
      <c r="Z88" s="36"/>
      <c r="AA88" s="36"/>
      <c r="AB88" s="36"/>
      <c r="AC88" s="36"/>
    </row>
  </sheetData>
  <sheetProtection algorithmName="SHA-512" hashValue="laTaKfjaMKPYUqeMBH/9+/SU4cEQiqpPAO2n8BSaHbfe2oL5FpRyjCu6rqCW04kPCpvmQTUcCDmvwFS+9s8UdQ==" saltValue="Wrcpb926qm+FhHBdLAExx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9" t="s">
        <v>57</v>
      </c>
      <c r="I3" s="140"/>
      <c r="J3" s="140"/>
      <c r="K3" s="140"/>
      <c r="L3" s="140"/>
      <c r="M3" s="140"/>
      <c r="N3" s="140"/>
      <c r="O3" s="140"/>
      <c r="P3" s="140"/>
      <c r="Q3" s="140"/>
      <c r="R3" s="140"/>
      <c r="S3" s="140"/>
      <c r="T3" s="140"/>
      <c r="U3" s="140"/>
      <c r="V3" s="140"/>
      <c r="W3" s="140"/>
      <c r="X3" s="140"/>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1"/>
      <c r="I4" s="142"/>
      <c r="J4" s="142"/>
      <c r="K4" s="142"/>
      <c r="L4" s="142"/>
      <c r="M4" s="142"/>
      <c r="N4" s="142"/>
      <c r="O4" s="142"/>
      <c r="P4" s="142"/>
      <c r="Q4" s="142"/>
      <c r="R4" s="142"/>
      <c r="S4" s="142"/>
      <c r="T4" s="142"/>
      <c r="U4" s="142"/>
      <c r="V4" s="142"/>
      <c r="W4" s="142"/>
      <c r="X4" s="142"/>
      <c r="Y4" s="136" t="s">
        <v>62</v>
      </c>
      <c r="Z4" s="137"/>
      <c r="AA4" s="137"/>
      <c r="AB4" s="137"/>
      <c r="AC4" s="137"/>
      <c r="AD4" s="137"/>
      <c r="AE4" s="137"/>
      <c r="AF4" s="137"/>
      <c r="AG4" s="137"/>
      <c r="AH4" s="137"/>
      <c r="AI4" s="138"/>
      <c r="AJ4" s="143" t="s">
        <v>63</v>
      </c>
      <c r="AK4" s="143"/>
      <c r="AL4" s="143"/>
      <c r="AM4" s="143"/>
      <c r="AN4" s="143"/>
      <c r="AO4" s="143"/>
      <c r="AP4" s="143"/>
      <c r="AQ4" s="143"/>
      <c r="AR4" s="143"/>
      <c r="AS4" s="143"/>
      <c r="AT4" s="143"/>
      <c r="AU4" s="144" t="s">
        <v>64</v>
      </c>
      <c r="AV4" s="143"/>
      <c r="AW4" s="143"/>
      <c r="AX4" s="143"/>
      <c r="AY4" s="143"/>
      <c r="AZ4" s="143"/>
      <c r="BA4" s="143"/>
      <c r="BB4" s="143"/>
      <c r="BC4" s="143"/>
      <c r="BD4" s="143"/>
      <c r="BE4" s="143"/>
      <c r="BF4" s="143" t="s">
        <v>65</v>
      </c>
      <c r="BG4" s="143"/>
      <c r="BH4" s="143"/>
      <c r="BI4" s="143"/>
      <c r="BJ4" s="143"/>
      <c r="BK4" s="143"/>
      <c r="BL4" s="143"/>
      <c r="BM4" s="143"/>
      <c r="BN4" s="143"/>
      <c r="BO4" s="143"/>
      <c r="BP4" s="143"/>
      <c r="BQ4" s="144" t="s">
        <v>66</v>
      </c>
      <c r="BR4" s="143"/>
      <c r="BS4" s="143"/>
      <c r="BT4" s="143"/>
      <c r="BU4" s="143"/>
      <c r="BV4" s="143"/>
      <c r="BW4" s="143"/>
      <c r="BX4" s="143"/>
      <c r="BY4" s="143"/>
      <c r="BZ4" s="143"/>
      <c r="CA4" s="143"/>
      <c r="CB4" s="143" t="s">
        <v>67</v>
      </c>
      <c r="CC4" s="143"/>
      <c r="CD4" s="143"/>
      <c r="CE4" s="143"/>
      <c r="CF4" s="143"/>
      <c r="CG4" s="143"/>
      <c r="CH4" s="143"/>
      <c r="CI4" s="143"/>
      <c r="CJ4" s="143"/>
      <c r="CK4" s="143"/>
      <c r="CL4" s="143"/>
      <c r="CM4" s="145" t="s">
        <v>68</v>
      </c>
      <c r="CN4" s="145" t="s">
        <v>69</v>
      </c>
      <c r="CO4" s="136" t="s">
        <v>70</v>
      </c>
      <c r="CP4" s="137"/>
      <c r="CQ4" s="137"/>
      <c r="CR4" s="137"/>
      <c r="CS4" s="137"/>
      <c r="CT4" s="137"/>
      <c r="CU4" s="137"/>
      <c r="CV4" s="137"/>
      <c r="CW4" s="137"/>
      <c r="CX4" s="137"/>
      <c r="CY4" s="138"/>
      <c r="CZ4" s="143" t="s">
        <v>71</v>
      </c>
      <c r="DA4" s="143"/>
      <c r="DB4" s="143"/>
      <c r="DC4" s="143"/>
      <c r="DD4" s="143"/>
      <c r="DE4" s="143"/>
      <c r="DF4" s="143"/>
      <c r="DG4" s="143"/>
      <c r="DH4" s="143"/>
      <c r="DI4" s="143"/>
      <c r="DJ4" s="143"/>
      <c r="DK4" s="136" t="s">
        <v>72</v>
      </c>
      <c r="DL4" s="137"/>
      <c r="DM4" s="137"/>
      <c r="DN4" s="137"/>
      <c r="DO4" s="137"/>
      <c r="DP4" s="137"/>
      <c r="DQ4" s="137"/>
      <c r="DR4" s="137"/>
      <c r="DS4" s="137"/>
      <c r="DT4" s="137"/>
      <c r="DU4" s="138"/>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91</v>
      </c>
      <c r="AN5" s="47" t="s">
        <v>92</v>
      </c>
      <c r="AO5" s="47" t="s">
        <v>93</v>
      </c>
      <c r="AP5" s="47" t="s">
        <v>94</v>
      </c>
      <c r="AQ5" s="47" t="s">
        <v>95</v>
      </c>
      <c r="AR5" s="47" t="s">
        <v>96</v>
      </c>
      <c r="AS5" s="47" t="s">
        <v>97</v>
      </c>
      <c r="AT5" s="47" t="s">
        <v>98</v>
      </c>
      <c r="AU5" s="47" t="s">
        <v>88</v>
      </c>
      <c r="AV5" s="47" t="s">
        <v>89</v>
      </c>
      <c r="AW5" s="47" t="s">
        <v>90</v>
      </c>
      <c r="AX5" s="47" t="s">
        <v>101</v>
      </c>
      <c r="AY5" s="47" t="s">
        <v>92</v>
      </c>
      <c r="AZ5" s="47" t="s">
        <v>93</v>
      </c>
      <c r="BA5" s="47" t="s">
        <v>94</v>
      </c>
      <c r="BB5" s="47" t="s">
        <v>95</v>
      </c>
      <c r="BC5" s="47" t="s">
        <v>96</v>
      </c>
      <c r="BD5" s="47" t="s">
        <v>97</v>
      </c>
      <c r="BE5" s="47" t="s">
        <v>98</v>
      </c>
      <c r="BF5" s="47" t="s">
        <v>88</v>
      </c>
      <c r="BG5" s="47" t="s">
        <v>102</v>
      </c>
      <c r="BH5" s="47" t="s">
        <v>90</v>
      </c>
      <c r="BI5" s="47" t="s">
        <v>91</v>
      </c>
      <c r="BJ5" s="47" t="s">
        <v>92</v>
      </c>
      <c r="BK5" s="47" t="s">
        <v>93</v>
      </c>
      <c r="BL5" s="47" t="s">
        <v>94</v>
      </c>
      <c r="BM5" s="47" t="s">
        <v>95</v>
      </c>
      <c r="BN5" s="47" t="s">
        <v>96</v>
      </c>
      <c r="BO5" s="47" t="s">
        <v>97</v>
      </c>
      <c r="BP5" s="47" t="s">
        <v>98</v>
      </c>
      <c r="BQ5" s="47" t="s">
        <v>88</v>
      </c>
      <c r="BR5" s="47" t="s">
        <v>89</v>
      </c>
      <c r="BS5" s="47" t="s">
        <v>90</v>
      </c>
      <c r="BT5" s="47" t="s">
        <v>101</v>
      </c>
      <c r="BU5" s="47" t="s">
        <v>92</v>
      </c>
      <c r="BV5" s="47" t="s">
        <v>93</v>
      </c>
      <c r="BW5" s="47" t="s">
        <v>94</v>
      </c>
      <c r="BX5" s="47" t="s">
        <v>95</v>
      </c>
      <c r="BY5" s="47" t="s">
        <v>96</v>
      </c>
      <c r="BZ5" s="47" t="s">
        <v>97</v>
      </c>
      <c r="CA5" s="47" t="s">
        <v>98</v>
      </c>
      <c r="CB5" s="47" t="s">
        <v>88</v>
      </c>
      <c r="CC5" s="47" t="s">
        <v>99</v>
      </c>
      <c r="CD5" s="47" t="s">
        <v>90</v>
      </c>
      <c r="CE5" s="47" t="s">
        <v>91</v>
      </c>
      <c r="CF5" s="47" t="s">
        <v>92</v>
      </c>
      <c r="CG5" s="47" t="s">
        <v>93</v>
      </c>
      <c r="CH5" s="47" t="s">
        <v>94</v>
      </c>
      <c r="CI5" s="47" t="s">
        <v>95</v>
      </c>
      <c r="CJ5" s="47" t="s">
        <v>96</v>
      </c>
      <c r="CK5" s="47" t="s">
        <v>97</v>
      </c>
      <c r="CL5" s="47" t="s">
        <v>98</v>
      </c>
      <c r="CM5" s="146"/>
      <c r="CN5" s="146"/>
      <c r="CO5" s="47" t="s">
        <v>103</v>
      </c>
      <c r="CP5" s="47" t="s">
        <v>89</v>
      </c>
      <c r="CQ5" s="47" t="s">
        <v>104</v>
      </c>
      <c r="CR5" s="47" t="s">
        <v>101</v>
      </c>
      <c r="CS5" s="47" t="s">
        <v>92</v>
      </c>
      <c r="CT5" s="47" t="s">
        <v>93</v>
      </c>
      <c r="CU5" s="47" t="s">
        <v>94</v>
      </c>
      <c r="CV5" s="47" t="s">
        <v>95</v>
      </c>
      <c r="CW5" s="47" t="s">
        <v>96</v>
      </c>
      <c r="CX5" s="47" t="s">
        <v>97</v>
      </c>
      <c r="CY5" s="47" t="s">
        <v>98</v>
      </c>
      <c r="CZ5" s="47" t="s">
        <v>103</v>
      </c>
      <c r="DA5" s="47" t="s">
        <v>89</v>
      </c>
      <c r="DB5" s="47" t="s">
        <v>104</v>
      </c>
      <c r="DC5" s="47" t="s">
        <v>101</v>
      </c>
      <c r="DD5" s="47" t="s">
        <v>92</v>
      </c>
      <c r="DE5" s="47" t="s">
        <v>93</v>
      </c>
      <c r="DF5" s="47" t="s">
        <v>94</v>
      </c>
      <c r="DG5" s="47" t="s">
        <v>95</v>
      </c>
      <c r="DH5" s="47" t="s">
        <v>96</v>
      </c>
      <c r="DI5" s="47" t="s">
        <v>97</v>
      </c>
      <c r="DJ5" s="47" t="s">
        <v>35</v>
      </c>
      <c r="DK5" s="47" t="s">
        <v>105</v>
      </c>
      <c r="DL5" s="47" t="s">
        <v>89</v>
      </c>
      <c r="DM5" s="47" t="s">
        <v>90</v>
      </c>
      <c r="DN5" s="47" t="s">
        <v>101</v>
      </c>
      <c r="DO5" s="47" t="s">
        <v>92</v>
      </c>
      <c r="DP5" s="47" t="s">
        <v>93</v>
      </c>
      <c r="DQ5" s="47" t="s">
        <v>94</v>
      </c>
      <c r="DR5" s="47" t="s">
        <v>95</v>
      </c>
      <c r="DS5" s="47" t="s">
        <v>96</v>
      </c>
      <c r="DT5" s="47" t="s">
        <v>97</v>
      </c>
      <c r="DU5" s="47" t="s">
        <v>98</v>
      </c>
    </row>
    <row r="6" spans="1:125" s="54" customFormat="1" x14ac:dyDescent="0.15">
      <c r="A6" s="37" t="s">
        <v>106</v>
      </c>
      <c r="B6" s="48">
        <f>B8</f>
        <v>2022</v>
      </c>
      <c r="C6" s="48">
        <f t="shared" ref="C6:X6" si="1">C8</f>
        <v>242012</v>
      </c>
      <c r="D6" s="48">
        <f t="shared" si="1"/>
        <v>46</v>
      </c>
      <c r="E6" s="48">
        <f t="shared" si="1"/>
        <v>14</v>
      </c>
      <c r="F6" s="48">
        <f t="shared" si="1"/>
        <v>0</v>
      </c>
      <c r="G6" s="48">
        <f t="shared" si="1"/>
        <v>4</v>
      </c>
      <c r="H6" s="48" t="str">
        <f>SUBSTITUTE(H8,"　","")</f>
        <v>三重県津市</v>
      </c>
      <c r="I6" s="48" t="str">
        <f t="shared" si="1"/>
        <v>ポルタひさい駐車場</v>
      </c>
      <c r="J6" s="48" t="str">
        <f t="shared" si="1"/>
        <v>法適用</v>
      </c>
      <c r="K6" s="48" t="str">
        <f t="shared" si="1"/>
        <v>駐車場整備事業</v>
      </c>
      <c r="L6" s="48" t="str">
        <f t="shared" si="1"/>
        <v>-</v>
      </c>
      <c r="M6" s="48" t="str">
        <f t="shared" si="1"/>
        <v>Ａ１Ｂ１</v>
      </c>
      <c r="N6" s="48" t="str">
        <f t="shared" si="1"/>
        <v>非設置</v>
      </c>
      <c r="O6" s="49">
        <f t="shared" si="1"/>
        <v>89.1</v>
      </c>
      <c r="P6" s="50" t="str">
        <f t="shared" si="1"/>
        <v>その他駐車場</v>
      </c>
      <c r="Q6" s="50" t="str">
        <f t="shared" si="1"/>
        <v>立体式</v>
      </c>
      <c r="R6" s="51">
        <f t="shared" si="1"/>
        <v>25</v>
      </c>
      <c r="S6" s="50" t="str">
        <f t="shared" si="1"/>
        <v>駅</v>
      </c>
      <c r="T6" s="50" t="str">
        <f t="shared" si="1"/>
        <v>無</v>
      </c>
      <c r="U6" s="51">
        <f t="shared" si="1"/>
        <v>13972</v>
      </c>
      <c r="V6" s="51">
        <f t="shared" si="1"/>
        <v>300</v>
      </c>
      <c r="W6" s="51">
        <f t="shared" si="1"/>
        <v>100</v>
      </c>
      <c r="X6" s="50" t="str">
        <f t="shared" si="1"/>
        <v>無</v>
      </c>
      <c r="Y6" s="52">
        <f>IF(Y8="-",NA(),Y8)</f>
        <v>114.7</v>
      </c>
      <c r="Z6" s="52">
        <f t="shared" ref="Z6:AH6" si="2">IF(Z8="-",NA(),Z8)</f>
        <v>113.2</v>
      </c>
      <c r="AA6" s="52">
        <f t="shared" si="2"/>
        <v>101.8</v>
      </c>
      <c r="AB6" s="52">
        <f t="shared" si="2"/>
        <v>96.1</v>
      </c>
      <c r="AC6" s="52">
        <f t="shared" si="2"/>
        <v>100</v>
      </c>
      <c r="AD6" s="52">
        <f t="shared" si="2"/>
        <v>123.1</v>
      </c>
      <c r="AE6" s="52">
        <f t="shared" si="2"/>
        <v>124.1</v>
      </c>
      <c r="AF6" s="52">
        <f t="shared" si="2"/>
        <v>83.6</v>
      </c>
      <c r="AG6" s="52">
        <f t="shared" si="2"/>
        <v>101.2</v>
      </c>
      <c r="AH6" s="52">
        <f t="shared" si="2"/>
        <v>128.30000000000001</v>
      </c>
      <c r="AI6" s="49" t="str">
        <f>IF(AI8="-","",IF(AI8="-","【-】","【"&amp;SUBSTITUTE(TEXT(AI8,"#,##0.0"),"-","△")&amp;"】"))</f>
        <v>【121.3】</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0.2</v>
      </c>
      <c r="AS6" s="52">
        <f t="shared" si="3"/>
        <v>0.1</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1</v>
      </c>
      <c r="BD6" s="53">
        <f t="shared" si="4"/>
        <v>1</v>
      </c>
      <c r="BE6" s="51" t="str">
        <f>IF(BE8="-","",IF(BE8="-","【-】","【"&amp;SUBSTITUTE(TEXT(BE8,"#,##0"),"-","△")&amp;"】"))</f>
        <v>【0】</v>
      </c>
      <c r="BF6" s="52">
        <f>IF(BF8="-",NA(),BF8)</f>
        <v>26.7</v>
      </c>
      <c r="BG6" s="52">
        <f t="shared" ref="BG6:BO6" si="5">IF(BG8="-",NA(),BG8)</f>
        <v>26</v>
      </c>
      <c r="BH6" s="52">
        <f t="shared" si="5"/>
        <v>18</v>
      </c>
      <c r="BI6" s="52">
        <f t="shared" si="5"/>
        <v>19.5</v>
      </c>
      <c r="BJ6" s="52">
        <f t="shared" si="5"/>
        <v>25.5</v>
      </c>
      <c r="BK6" s="52">
        <f t="shared" si="5"/>
        <v>30.1</v>
      </c>
      <c r="BL6" s="52">
        <f t="shared" si="5"/>
        <v>28.3</v>
      </c>
      <c r="BM6" s="52">
        <f t="shared" si="5"/>
        <v>-3.2</v>
      </c>
      <c r="BN6" s="52">
        <f t="shared" si="5"/>
        <v>19.8</v>
      </c>
      <c r="BO6" s="52">
        <f t="shared" si="5"/>
        <v>41.7</v>
      </c>
      <c r="BP6" s="49" t="str">
        <f>IF(BP8="-","",IF(BP8="-","【-】","【"&amp;SUBSTITUTE(TEXT(BP8,"#,##0.0"),"-","△")&amp;"】"))</f>
        <v>【35.6】</v>
      </c>
      <c r="BQ6" s="53">
        <f>IF(BQ8="-",NA(),BQ8)</f>
        <v>11236</v>
      </c>
      <c r="BR6" s="53">
        <f t="shared" ref="BR6:BZ6" si="6">IF(BR8="-",NA(),BR8)</f>
        <v>10618</v>
      </c>
      <c r="BS6" s="53">
        <f t="shared" si="6"/>
        <v>6873</v>
      </c>
      <c r="BT6" s="53">
        <f t="shared" si="6"/>
        <v>6603</v>
      </c>
      <c r="BU6" s="53">
        <f t="shared" si="6"/>
        <v>10262</v>
      </c>
      <c r="BV6" s="53">
        <f t="shared" si="6"/>
        <v>35665</v>
      </c>
      <c r="BW6" s="53">
        <f t="shared" si="6"/>
        <v>39410</v>
      </c>
      <c r="BX6" s="53">
        <f t="shared" si="6"/>
        <v>7468</v>
      </c>
      <c r="BY6" s="53">
        <f t="shared" si="6"/>
        <v>14689</v>
      </c>
      <c r="BZ6" s="53">
        <f t="shared" si="6"/>
        <v>30502</v>
      </c>
      <c r="CA6" s="51" t="str">
        <f>IF(CA8="-","",IF(CA8="-","【-】","【"&amp;SUBSTITUTE(TEXT(CA8,"#,##0"),"-","△")&amp;"】"))</f>
        <v>【25,769】</v>
      </c>
      <c r="CB6" s="52">
        <f>IF(CB8="-",NA(),CB8)</f>
        <v>15</v>
      </c>
      <c r="CC6" s="52">
        <f t="shared" ref="CC6:CK6" si="7">IF(CC8="-",NA(),CC8)</f>
        <v>17.7</v>
      </c>
      <c r="CD6" s="52">
        <f t="shared" si="7"/>
        <v>20.100000000000001</v>
      </c>
      <c r="CE6" s="52">
        <f t="shared" si="7"/>
        <v>20.399999999999999</v>
      </c>
      <c r="CF6" s="52">
        <f t="shared" si="7"/>
        <v>22.4</v>
      </c>
      <c r="CG6" s="52">
        <f t="shared" si="7"/>
        <v>37.4</v>
      </c>
      <c r="CH6" s="52">
        <f t="shared" si="7"/>
        <v>42.4</v>
      </c>
      <c r="CI6" s="52">
        <f t="shared" si="7"/>
        <v>51.6</v>
      </c>
      <c r="CJ6" s="52">
        <f t="shared" si="7"/>
        <v>60.3</v>
      </c>
      <c r="CK6" s="52">
        <f t="shared" si="7"/>
        <v>63.4</v>
      </c>
      <c r="CL6" s="49" t="str">
        <f>IF(CL8="-","",IF(CL8="-","【-】","【"&amp;SUBSTITUTE(TEXT(CL8,"#,##0.0"),"-","△")&amp;"】"))</f>
        <v>【57.2】</v>
      </c>
      <c r="CM6" s="51">
        <f t="shared" ref="CM6:CN6" si="8">CM8</f>
        <v>77748</v>
      </c>
      <c r="CN6" s="51">
        <f t="shared" si="8"/>
        <v>135167</v>
      </c>
      <c r="CO6" s="52">
        <f>IF(CO8="-",NA(),CO8)</f>
        <v>0</v>
      </c>
      <c r="CP6" s="52">
        <f t="shared" ref="CP6:CX6" si="9">IF(CP8="-",NA(),CP8)</f>
        <v>0</v>
      </c>
      <c r="CQ6" s="52">
        <f t="shared" si="9"/>
        <v>0</v>
      </c>
      <c r="CR6" s="52">
        <f t="shared" si="9"/>
        <v>1.9</v>
      </c>
      <c r="CS6" s="52">
        <f t="shared" si="9"/>
        <v>0</v>
      </c>
      <c r="CT6" s="52">
        <f t="shared" si="9"/>
        <v>0</v>
      </c>
      <c r="CU6" s="52">
        <f t="shared" si="9"/>
        <v>0</v>
      </c>
      <c r="CV6" s="52">
        <f t="shared" si="9"/>
        <v>0</v>
      </c>
      <c r="CW6" s="52">
        <f t="shared" si="9"/>
        <v>855.2</v>
      </c>
      <c r="CX6" s="52">
        <f t="shared" si="9"/>
        <v>855</v>
      </c>
      <c r="CY6" s="49" t="str">
        <f>IF(CY8="-","",IF(CY8="-","【-】","【"&amp;SUBSTITUTE(TEXT(CY8,"#,##0.0"),"-","△")&amp;"】"))</f>
        <v>【320.6】</v>
      </c>
      <c r="CZ6" s="52">
        <f>IF(CZ8="-",NA(),CZ8)</f>
        <v>0</v>
      </c>
      <c r="DA6" s="52">
        <f t="shared" ref="DA6:DI6" si="10">IF(DA8="-",NA(),DA8)</f>
        <v>0</v>
      </c>
      <c r="DB6" s="52">
        <f t="shared" si="10"/>
        <v>0</v>
      </c>
      <c r="DC6" s="52">
        <f t="shared" si="10"/>
        <v>0</v>
      </c>
      <c r="DD6" s="52">
        <f t="shared" si="10"/>
        <v>0</v>
      </c>
      <c r="DE6" s="52">
        <f t="shared" si="10"/>
        <v>19</v>
      </c>
      <c r="DF6" s="52">
        <f t="shared" si="10"/>
        <v>12.5</v>
      </c>
      <c r="DG6" s="52">
        <f t="shared" si="10"/>
        <v>6.1</v>
      </c>
      <c r="DH6" s="52">
        <f t="shared" si="10"/>
        <v>1.7</v>
      </c>
      <c r="DI6" s="52">
        <f t="shared" si="10"/>
        <v>0</v>
      </c>
      <c r="DJ6" s="49" t="str">
        <f>IF(DJ8="-","",IF(DJ8="-","【-】","【"&amp;SUBSTITUTE(TEXT(DJ8,"#,##0.0"),"-","△")&amp;"】"))</f>
        <v>【0.0】</v>
      </c>
      <c r="DK6" s="52">
        <f>IF(DK8="-",NA(),DK8)</f>
        <v>202</v>
      </c>
      <c r="DL6" s="52">
        <f t="shared" ref="DL6:DT6" si="11">IF(DL8="-",NA(),DL8)</f>
        <v>202.3</v>
      </c>
      <c r="DM6" s="52">
        <f t="shared" si="11"/>
        <v>179.7</v>
      </c>
      <c r="DN6" s="52">
        <f t="shared" si="11"/>
        <v>187.7</v>
      </c>
      <c r="DO6" s="52">
        <f t="shared" si="11"/>
        <v>183.7</v>
      </c>
      <c r="DP6" s="52">
        <f t="shared" si="11"/>
        <v>189.2</v>
      </c>
      <c r="DQ6" s="52">
        <f t="shared" si="11"/>
        <v>183.6</v>
      </c>
      <c r="DR6" s="52">
        <f t="shared" si="11"/>
        <v>146.69999999999999</v>
      </c>
      <c r="DS6" s="52">
        <f t="shared" si="11"/>
        <v>143.9</v>
      </c>
      <c r="DT6" s="52">
        <f t="shared" si="11"/>
        <v>154.80000000000001</v>
      </c>
      <c r="DU6" s="49" t="str">
        <f>IF(DU8="-","",IF(DU8="-","【-】","【"&amp;SUBSTITUTE(TEXT(DU8,"#,##0.0"),"-","△")&amp;"】"))</f>
        <v>【124.6】</v>
      </c>
    </row>
    <row r="7" spans="1:125" s="54" customFormat="1" x14ac:dyDescent="0.15">
      <c r="A7" s="37" t="s">
        <v>107</v>
      </c>
      <c r="B7" s="48">
        <f t="shared" ref="B7:X7" si="12">B8</f>
        <v>2022</v>
      </c>
      <c r="C7" s="48">
        <f t="shared" si="12"/>
        <v>242012</v>
      </c>
      <c r="D7" s="48">
        <f t="shared" si="12"/>
        <v>46</v>
      </c>
      <c r="E7" s="48">
        <f t="shared" si="12"/>
        <v>14</v>
      </c>
      <c r="F7" s="48">
        <f t="shared" si="12"/>
        <v>0</v>
      </c>
      <c r="G7" s="48">
        <f t="shared" si="12"/>
        <v>4</v>
      </c>
      <c r="H7" s="48" t="str">
        <f t="shared" si="12"/>
        <v>三重県　津市</v>
      </c>
      <c r="I7" s="48" t="str">
        <f t="shared" si="12"/>
        <v>ポルタひさい駐車場</v>
      </c>
      <c r="J7" s="48" t="str">
        <f t="shared" si="12"/>
        <v>法適用</v>
      </c>
      <c r="K7" s="48" t="str">
        <f t="shared" si="12"/>
        <v>駐車場整備事業</v>
      </c>
      <c r="L7" s="48" t="str">
        <f t="shared" si="12"/>
        <v>-</v>
      </c>
      <c r="M7" s="48" t="str">
        <f t="shared" si="12"/>
        <v>Ａ１Ｂ１</v>
      </c>
      <c r="N7" s="48" t="str">
        <f t="shared" si="12"/>
        <v>非設置</v>
      </c>
      <c r="O7" s="49">
        <f t="shared" si="12"/>
        <v>89.1</v>
      </c>
      <c r="P7" s="50" t="str">
        <f t="shared" si="12"/>
        <v>その他駐車場</v>
      </c>
      <c r="Q7" s="50" t="str">
        <f t="shared" si="12"/>
        <v>立体式</v>
      </c>
      <c r="R7" s="51">
        <f t="shared" si="12"/>
        <v>25</v>
      </c>
      <c r="S7" s="50" t="str">
        <f t="shared" si="12"/>
        <v>駅</v>
      </c>
      <c r="T7" s="50" t="str">
        <f t="shared" si="12"/>
        <v>無</v>
      </c>
      <c r="U7" s="51">
        <f t="shared" si="12"/>
        <v>13972</v>
      </c>
      <c r="V7" s="51">
        <f t="shared" si="12"/>
        <v>300</v>
      </c>
      <c r="W7" s="51">
        <f t="shared" si="12"/>
        <v>100</v>
      </c>
      <c r="X7" s="50" t="str">
        <f t="shared" si="12"/>
        <v>無</v>
      </c>
      <c r="Y7" s="52">
        <f>Y8</f>
        <v>114.7</v>
      </c>
      <c r="Z7" s="52">
        <f t="shared" ref="Z7:AH7" si="13">Z8</f>
        <v>113.2</v>
      </c>
      <c r="AA7" s="52">
        <f t="shared" si="13"/>
        <v>101.8</v>
      </c>
      <c r="AB7" s="52">
        <f t="shared" si="13"/>
        <v>96.1</v>
      </c>
      <c r="AC7" s="52">
        <f t="shared" si="13"/>
        <v>100</v>
      </c>
      <c r="AD7" s="52">
        <f t="shared" si="13"/>
        <v>123.1</v>
      </c>
      <c r="AE7" s="52">
        <f t="shared" si="13"/>
        <v>124.1</v>
      </c>
      <c r="AF7" s="52">
        <f t="shared" si="13"/>
        <v>83.6</v>
      </c>
      <c r="AG7" s="52">
        <f t="shared" si="13"/>
        <v>101.2</v>
      </c>
      <c r="AH7" s="52">
        <f t="shared" si="13"/>
        <v>128.30000000000001</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0.2</v>
      </c>
      <c r="AS7" s="52">
        <f t="shared" si="14"/>
        <v>0.1</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1</v>
      </c>
      <c r="BD7" s="53">
        <f t="shared" si="15"/>
        <v>1</v>
      </c>
      <c r="BE7" s="51"/>
      <c r="BF7" s="52">
        <f>BF8</f>
        <v>26.7</v>
      </c>
      <c r="BG7" s="52">
        <f t="shared" ref="BG7:BO7" si="16">BG8</f>
        <v>26</v>
      </c>
      <c r="BH7" s="52">
        <f t="shared" si="16"/>
        <v>18</v>
      </c>
      <c r="BI7" s="52">
        <f t="shared" si="16"/>
        <v>19.5</v>
      </c>
      <c r="BJ7" s="52">
        <f t="shared" si="16"/>
        <v>25.5</v>
      </c>
      <c r="BK7" s="52">
        <f t="shared" si="16"/>
        <v>30.1</v>
      </c>
      <c r="BL7" s="52">
        <f t="shared" si="16"/>
        <v>28.3</v>
      </c>
      <c r="BM7" s="52">
        <f t="shared" si="16"/>
        <v>-3.2</v>
      </c>
      <c r="BN7" s="52">
        <f t="shared" si="16"/>
        <v>19.8</v>
      </c>
      <c r="BO7" s="52">
        <f t="shared" si="16"/>
        <v>41.7</v>
      </c>
      <c r="BP7" s="49"/>
      <c r="BQ7" s="53">
        <f>BQ8</f>
        <v>11236</v>
      </c>
      <c r="BR7" s="53">
        <f t="shared" ref="BR7:BZ7" si="17">BR8</f>
        <v>10618</v>
      </c>
      <c r="BS7" s="53">
        <f t="shared" si="17"/>
        <v>6873</v>
      </c>
      <c r="BT7" s="53">
        <f t="shared" si="17"/>
        <v>6603</v>
      </c>
      <c r="BU7" s="53">
        <f t="shared" si="17"/>
        <v>10262</v>
      </c>
      <c r="BV7" s="53">
        <f t="shared" si="17"/>
        <v>35665</v>
      </c>
      <c r="BW7" s="53">
        <f t="shared" si="17"/>
        <v>39410</v>
      </c>
      <c r="BX7" s="53">
        <f t="shared" si="17"/>
        <v>7468</v>
      </c>
      <c r="BY7" s="53">
        <f t="shared" si="17"/>
        <v>14689</v>
      </c>
      <c r="BZ7" s="53">
        <f t="shared" si="17"/>
        <v>30502</v>
      </c>
      <c r="CA7" s="51"/>
      <c r="CB7" s="52">
        <f>CB8</f>
        <v>15</v>
      </c>
      <c r="CC7" s="52">
        <f t="shared" ref="CC7:CK7" si="18">CC8</f>
        <v>17.7</v>
      </c>
      <c r="CD7" s="52">
        <f t="shared" si="18"/>
        <v>20.100000000000001</v>
      </c>
      <c r="CE7" s="52">
        <f t="shared" si="18"/>
        <v>20.399999999999999</v>
      </c>
      <c r="CF7" s="52">
        <f t="shared" si="18"/>
        <v>22.4</v>
      </c>
      <c r="CG7" s="52">
        <f t="shared" si="18"/>
        <v>37.4</v>
      </c>
      <c r="CH7" s="52">
        <f t="shared" si="18"/>
        <v>42.4</v>
      </c>
      <c r="CI7" s="52">
        <f t="shared" si="18"/>
        <v>51.6</v>
      </c>
      <c r="CJ7" s="52">
        <f t="shared" si="18"/>
        <v>60.3</v>
      </c>
      <c r="CK7" s="52">
        <f t="shared" si="18"/>
        <v>63.4</v>
      </c>
      <c r="CL7" s="49"/>
      <c r="CM7" s="51">
        <f>CM8</f>
        <v>77748</v>
      </c>
      <c r="CN7" s="51">
        <f>CN8</f>
        <v>135167</v>
      </c>
      <c r="CO7" s="52">
        <f>CO8</f>
        <v>0</v>
      </c>
      <c r="CP7" s="52">
        <f t="shared" ref="CP7:CX7" si="19">CP8</f>
        <v>0</v>
      </c>
      <c r="CQ7" s="52">
        <f t="shared" si="19"/>
        <v>0</v>
      </c>
      <c r="CR7" s="52">
        <f t="shared" si="19"/>
        <v>1.9</v>
      </c>
      <c r="CS7" s="52">
        <f t="shared" si="19"/>
        <v>0</v>
      </c>
      <c r="CT7" s="52">
        <f t="shared" si="19"/>
        <v>0</v>
      </c>
      <c r="CU7" s="52">
        <f t="shared" si="19"/>
        <v>0</v>
      </c>
      <c r="CV7" s="52">
        <f t="shared" si="19"/>
        <v>0</v>
      </c>
      <c r="CW7" s="52">
        <f t="shared" si="19"/>
        <v>855.2</v>
      </c>
      <c r="CX7" s="52">
        <f t="shared" si="19"/>
        <v>855</v>
      </c>
      <c r="CY7" s="49"/>
      <c r="CZ7" s="52">
        <f>CZ8</f>
        <v>0</v>
      </c>
      <c r="DA7" s="52">
        <f t="shared" ref="DA7:DI7" si="20">DA8</f>
        <v>0</v>
      </c>
      <c r="DB7" s="52">
        <f t="shared" si="20"/>
        <v>0</v>
      </c>
      <c r="DC7" s="52">
        <f t="shared" si="20"/>
        <v>0</v>
      </c>
      <c r="DD7" s="52">
        <f t="shared" si="20"/>
        <v>0</v>
      </c>
      <c r="DE7" s="52">
        <f t="shared" si="20"/>
        <v>19</v>
      </c>
      <c r="DF7" s="52">
        <f t="shared" si="20"/>
        <v>12.5</v>
      </c>
      <c r="DG7" s="52">
        <f t="shared" si="20"/>
        <v>6.1</v>
      </c>
      <c r="DH7" s="52">
        <f t="shared" si="20"/>
        <v>1.7</v>
      </c>
      <c r="DI7" s="52">
        <f t="shared" si="20"/>
        <v>0</v>
      </c>
      <c r="DJ7" s="49"/>
      <c r="DK7" s="52">
        <f>DK8</f>
        <v>202</v>
      </c>
      <c r="DL7" s="52">
        <f t="shared" ref="DL7:DT7" si="21">DL8</f>
        <v>202.3</v>
      </c>
      <c r="DM7" s="52">
        <f t="shared" si="21"/>
        <v>179.7</v>
      </c>
      <c r="DN7" s="52">
        <f t="shared" si="21"/>
        <v>187.7</v>
      </c>
      <c r="DO7" s="52">
        <f t="shared" si="21"/>
        <v>183.7</v>
      </c>
      <c r="DP7" s="52">
        <f t="shared" si="21"/>
        <v>189.2</v>
      </c>
      <c r="DQ7" s="52">
        <f t="shared" si="21"/>
        <v>183.6</v>
      </c>
      <c r="DR7" s="52">
        <f t="shared" si="21"/>
        <v>146.69999999999999</v>
      </c>
      <c r="DS7" s="52">
        <f t="shared" si="21"/>
        <v>143.9</v>
      </c>
      <c r="DT7" s="52">
        <f t="shared" si="21"/>
        <v>154.80000000000001</v>
      </c>
      <c r="DU7" s="49"/>
    </row>
    <row r="8" spans="1:125" s="54" customFormat="1" x14ac:dyDescent="0.15">
      <c r="A8" s="37"/>
      <c r="B8" s="55">
        <v>2022</v>
      </c>
      <c r="C8" s="55">
        <v>242012</v>
      </c>
      <c r="D8" s="55">
        <v>46</v>
      </c>
      <c r="E8" s="55">
        <v>14</v>
      </c>
      <c r="F8" s="55">
        <v>0</v>
      </c>
      <c r="G8" s="55">
        <v>4</v>
      </c>
      <c r="H8" s="55" t="s">
        <v>108</v>
      </c>
      <c r="I8" s="55" t="s">
        <v>109</v>
      </c>
      <c r="J8" s="55" t="s">
        <v>110</v>
      </c>
      <c r="K8" s="55" t="s">
        <v>111</v>
      </c>
      <c r="L8" s="55" t="s">
        <v>112</v>
      </c>
      <c r="M8" s="55" t="s">
        <v>113</v>
      </c>
      <c r="N8" s="55" t="s">
        <v>114</v>
      </c>
      <c r="O8" s="56">
        <v>89.1</v>
      </c>
      <c r="P8" s="57" t="s">
        <v>115</v>
      </c>
      <c r="Q8" s="57" t="s">
        <v>116</v>
      </c>
      <c r="R8" s="58">
        <v>25</v>
      </c>
      <c r="S8" s="57" t="s">
        <v>117</v>
      </c>
      <c r="T8" s="57" t="s">
        <v>118</v>
      </c>
      <c r="U8" s="58">
        <v>13972</v>
      </c>
      <c r="V8" s="58">
        <v>300</v>
      </c>
      <c r="W8" s="58">
        <v>100</v>
      </c>
      <c r="X8" s="57" t="s">
        <v>118</v>
      </c>
      <c r="Y8" s="59">
        <v>114.7</v>
      </c>
      <c r="Z8" s="59">
        <v>113.2</v>
      </c>
      <c r="AA8" s="59">
        <v>101.8</v>
      </c>
      <c r="AB8" s="59">
        <v>96.1</v>
      </c>
      <c r="AC8" s="59">
        <v>100</v>
      </c>
      <c r="AD8" s="59">
        <v>123.1</v>
      </c>
      <c r="AE8" s="59">
        <v>124.1</v>
      </c>
      <c r="AF8" s="59">
        <v>83.6</v>
      </c>
      <c r="AG8" s="59">
        <v>101.2</v>
      </c>
      <c r="AH8" s="59">
        <v>128.30000000000001</v>
      </c>
      <c r="AI8" s="56">
        <v>121.3</v>
      </c>
      <c r="AJ8" s="59">
        <v>0</v>
      </c>
      <c r="AK8" s="59">
        <v>0</v>
      </c>
      <c r="AL8" s="59">
        <v>0</v>
      </c>
      <c r="AM8" s="59">
        <v>0</v>
      </c>
      <c r="AN8" s="59">
        <v>0</v>
      </c>
      <c r="AO8" s="59">
        <v>0</v>
      </c>
      <c r="AP8" s="59">
        <v>0</v>
      </c>
      <c r="AQ8" s="59">
        <v>0</v>
      </c>
      <c r="AR8" s="59">
        <v>0.2</v>
      </c>
      <c r="AS8" s="59">
        <v>0.1</v>
      </c>
      <c r="AT8" s="56">
        <v>0</v>
      </c>
      <c r="AU8" s="60">
        <v>0</v>
      </c>
      <c r="AV8" s="60">
        <v>0</v>
      </c>
      <c r="AW8" s="60">
        <v>0</v>
      </c>
      <c r="AX8" s="60">
        <v>0</v>
      </c>
      <c r="AY8" s="60">
        <v>0</v>
      </c>
      <c r="AZ8" s="60">
        <v>0</v>
      </c>
      <c r="BA8" s="60">
        <v>0</v>
      </c>
      <c r="BB8" s="60">
        <v>0</v>
      </c>
      <c r="BC8" s="60">
        <v>1</v>
      </c>
      <c r="BD8" s="60">
        <v>1</v>
      </c>
      <c r="BE8" s="60">
        <v>0</v>
      </c>
      <c r="BF8" s="59">
        <v>26.7</v>
      </c>
      <c r="BG8" s="59">
        <v>26</v>
      </c>
      <c r="BH8" s="59">
        <v>18</v>
      </c>
      <c r="BI8" s="59">
        <v>19.5</v>
      </c>
      <c r="BJ8" s="59">
        <v>25.5</v>
      </c>
      <c r="BK8" s="59">
        <v>30.1</v>
      </c>
      <c r="BL8" s="59">
        <v>28.3</v>
      </c>
      <c r="BM8" s="59">
        <v>-3.2</v>
      </c>
      <c r="BN8" s="59">
        <v>19.8</v>
      </c>
      <c r="BO8" s="59">
        <v>41.7</v>
      </c>
      <c r="BP8" s="56">
        <v>35.6</v>
      </c>
      <c r="BQ8" s="60">
        <v>11236</v>
      </c>
      <c r="BR8" s="60">
        <v>10618</v>
      </c>
      <c r="BS8" s="60">
        <v>6873</v>
      </c>
      <c r="BT8" s="61">
        <v>6603</v>
      </c>
      <c r="BU8" s="61">
        <v>10262</v>
      </c>
      <c r="BV8" s="60">
        <v>35665</v>
      </c>
      <c r="BW8" s="60">
        <v>39410</v>
      </c>
      <c r="BX8" s="60">
        <v>7468</v>
      </c>
      <c r="BY8" s="60">
        <v>14689</v>
      </c>
      <c r="BZ8" s="60">
        <v>30502</v>
      </c>
      <c r="CA8" s="58">
        <v>25769</v>
      </c>
      <c r="CB8" s="59">
        <v>15</v>
      </c>
      <c r="CC8" s="59">
        <v>17.7</v>
      </c>
      <c r="CD8" s="59">
        <v>20.100000000000001</v>
      </c>
      <c r="CE8" s="59">
        <v>20.399999999999999</v>
      </c>
      <c r="CF8" s="59">
        <v>22.4</v>
      </c>
      <c r="CG8" s="59">
        <v>37.4</v>
      </c>
      <c r="CH8" s="59">
        <v>42.4</v>
      </c>
      <c r="CI8" s="59">
        <v>51.6</v>
      </c>
      <c r="CJ8" s="59">
        <v>60.3</v>
      </c>
      <c r="CK8" s="59">
        <v>63.4</v>
      </c>
      <c r="CL8" s="56">
        <v>57.2</v>
      </c>
      <c r="CM8" s="58">
        <v>77748</v>
      </c>
      <c r="CN8" s="58">
        <v>135167</v>
      </c>
      <c r="CO8" s="59">
        <v>0</v>
      </c>
      <c r="CP8" s="59">
        <v>0</v>
      </c>
      <c r="CQ8" s="59">
        <v>0</v>
      </c>
      <c r="CR8" s="59">
        <v>1.9</v>
      </c>
      <c r="CS8" s="59">
        <v>0</v>
      </c>
      <c r="CT8" s="59">
        <v>0</v>
      </c>
      <c r="CU8" s="59">
        <v>0</v>
      </c>
      <c r="CV8" s="59">
        <v>0</v>
      </c>
      <c r="CW8" s="59">
        <v>855.2</v>
      </c>
      <c r="CX8" s="59">
        <v>855</v>
      </c>
      <c r="CY8" s="56">
        <v>320.60000000000002</v>
      </c>
      <c r="CZ8" s="59">
        <v>0</v>
      </c>
      <c r="DA8" s="59">
        <v>0</v>
      </c>
      <c r="DB8" s="59">
        <v>0</v>
      </c>
      <c r="DC8" s="59">
        <v>0</v>
      </c>
      <c r="DD8" s="59">
        <v>0</v>
      </c>
      <c r="DE8" s="59">
        <v>19</v>
      </c>
      <c r="DF8" s="59">
        <v>12.5</v>
      </c>
      <c r="DG8" s="59">
        <v>6.1</v>
      </c>
      <c r="DH8" s="59">
        <v>1.7</v>
      </c>
      <c r="DI8" s="59">
        <v>0</v>
      </c>
      <c r="DJ8" s="56">
        <v>0</v>
      </c>
      <c r="DK8" s="59">
        <v>202</v>
      </c>
      <c r="DL8" s="59">
        <v>202.3</v>
      </c>
      <c r="DM8" s="59">
        <v>179.7</v>
      </c>
      <c r="DN8" s="59">
        <v>187.7</v>
      </c>
      <c r="DO8" s="59">
        <v>183.7</v>
      </c>
      <c r="DP8" s="59">
        <v>189.2</v>
      </c>
      <c r="DQ8" s="59">
        <v>183.6</v>
      </c>
      <c r="DR8" s="59">
        <v>146.69999999999999</v>
      </c>
      <c r="DS8" s="59">
        <v>143.9</v>
      </c>
      <c r="DT8" s="59">
        <v>154.80000000000001</v>
      </c>
      <c r="DU8" s="56">
        <v>124.6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