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1政策財務部\06財政課\所属専用\地方公営企業関係\R5公営企業関係\照会\20240116【2.2〆】経営比較分析表(R4決算)\回答\駐車場事業＿商業振興労政課\"/>
    </mc:Choice>
  </mc:AlternateContent>
  <xr:revisionPtr revIDLastSave="0" documentId="13_ncr:1_{AC0944E1-898B-4B33-B804-4EB4663917D6}" xr6:coauthVersionLast="36" xr6:coauthVersionMax="36" xr10:uidLastSave="{00000000-0000-0000-0000-000000000000}"/>
  <workbookProtection workbookAlgorithmName="SHA-512" workbookHashValue="40fF7WKhF3alko+hjD2Ka5wA964Oon2Vi+32kugyGYweEhkdyNuL9GjZ39VMOEN4DP6VO0sdb0866Mp2+Yww+g==" workbookSaltValue="j11LDa5g+AGUOXQ1OX6dfQ=="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HP78" i="4" s="1"/>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G88" i="4"/>
  <c r="MI78" i="4"/>
  <c r="LT78" i="4"/>
  <c r="LE78" i="4"/>
  <c r="KP78" i="4"/>
  <c r="KA78" i="4"/>
  <c r="IT78" i="4"/>
  <c r="IE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G30" i="4" l="1"/>
  <c r="AV76" i="4"/>
  <c r="KO51" i="4"/>
  <c r="LE76" i="4"/>
  <c r="FX51" i="4"/>
  <c r="KO30" i="4"/>
  <c r="HP76" i="4"/>
  <c r="BG51" i="4"/>
  <c r="FX30" i="4"/>
  <c r="BK76" i="4"/>
  <c r="LH51" i="4"/>
  <c r="LT76" i="4"/>
  <c r="GQ51" i="4"/>
  <c r="LH30" i="4"/>
  <c r="GQ30" i="4"/>
  <c r="BZ30" i="4"/>
  <c r="IE76" i="4"/>
  <c r="BZ51" i="4"/>
  <c r="HA76" i="4"/>
  <c r="AN51" i="4"/>
  <c r="FE30" i="4"/>
  <c r="AN30" i="4"/>
  <c r="AG76" i="4"/>
  <c r="JV51" i="4"/>
  <c r="FE51" i="4"/>
  <c r="JV30" i="4"/>
  <c r="KP76" i="4"/>
  <c r="KA76" i="4"/>
  <c r="EL51" i="4"/>
  <c r="JC30" i="4"/>
  <c r="GL76" i="4"/>
  <c r="U51" i="4"/>
  <c r="EL30" i="4"/>
  <c r="JC51" i="4"/>
  <c r="U30" i="4"/>
  <c r="R76" i="4"/>
</calcChain>
</file>

<file path=xl/sharedStrings.xml><?xml version="1.0" encoding="utf-8"?>
<sst xmlns="http://schemas.openxmlformats.org/spreadsheetml/2006/main" count="232" uniqueCount="127">
  <si>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</si>
  <si>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</si>
  <si>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</si>
  <si>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</si>
  <si>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</si>
  <si>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</si>
  <si>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</si>
  <si>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</si>
  <si>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</si>
  <si>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</si>
  <si>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</si>
  <si>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</si>
  <si>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</si>
  <si>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</si>
  <si>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</si>
  <si>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</si>
  <si>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</si>
  <si>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</si>
  <si>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</si>
  <si>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</si>
  <si>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</si>
  <si>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</si>
  <si>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</si>
  <si>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</si>
  <si>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</si>
  <si>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</si>
  <si>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</si>
  <si>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</si>
  <si>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</si>
  <si>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</si>
  <si>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</si>
  <si>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</si>
  <si>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</si>
  <si>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</si>
  <si>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</si>
  <si>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</si>
  <si>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</si>
  <si>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</si>
  <si>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</si>
  <si>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</si>
  <si>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</si>
  <si>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</si>
  <si>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</si>
  <si>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</si>
  <si>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</si>
  <si>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</si>
  <si>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</si>
  <si>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</si>
  <si>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</si>
  <si>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</si>
  <si>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</si>
  <si>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</si>
  <si>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</si>
  <si>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</si>
  <si>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</si>
  <si>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</si>
  <si>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</si>
  <si>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</si>
  <si>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</si>
  <si>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</si>
  <si>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</si>
  <si>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</si>
  <si>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</si>
  <si>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</si>
  <si>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</si>
  <si>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</si>
  <si>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</si>
  <si>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</si>
  <si>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</si>
  <si>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</si>
  <si>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</si>
  <si>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</si>
  <si>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</si>
  <si>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</si>
  <si>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</si>
  <si>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</si>
  <si>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</si>
  <si>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</si>
  <si>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</si>
  <si>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</si>
  <si>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</si>
  <si>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</si>
  <si>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</si>
  <si>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</si>
  <si>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</si>
  <si>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</si>
  <si>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</si>
  <si>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</si>
  <si>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</si>
  <si>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</si>
  <si>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</si>
  <si>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</si>
  <si>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</si>
  <si>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</si>
  <si>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</si>
  <si>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</si>
  <si>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</si>
  <si>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</si>
  <si>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</si>
  <si>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</si>
  <si>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</si>
  <si>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</si>
  <si>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当該値(N-2)</t>
    <phoneticPr fontId="5"/>
  </si>
  <si>
    <t>当該値(N-1)</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</si>
  <si>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</si>
  <si>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</si>
  <si>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</si>
  <si>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</si>
  <si>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</si>
  <si>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</si>
  <si>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</si>
  <si>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</si>
  <si>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</si>
  <si>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</si>
  <si>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</si>
  <si>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</si>
  <si>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</si>
  <si>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</si>
  <si>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</si>
  <si>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</si>
  <si>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</si>
  <si>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</si>
  <si>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</si>
  <si>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施設の老朽化度合を示す⑥有形固定資産減価償却率については、類似施設平均値と比べると大きくなっているが、当施設は平面駐車場であり、大きな償却資産は無く、大規模な改修は当面必要無い。
　しかしながら、平成３０年度より増加傾向であり、施設の老朽化が進行している。
　</t>
    <rPh sb="1" eb="3">
      <t>シセツ</t>
    </rPh>
    <rPh sb="4" eb="7">
      <t>ロウキュウカ</t>
    </rPh>
    <rPh sb="7" eb="9">
      <t>ドアイ</t>
    </rPh>
    <rPh sb="10" eb="11">
      <t>シメ</t>
    </rPh>
    <rPh sb="13" eb="19">
      <t>ユウケイコテイシサン</t>
    </rPh>
    <rPh sb="19" eb="24">
      <t>ゲンカショウキャクリツ</t>
    </rPh>
    <rPh sb="30" eb="32">
      <t>ルイジ</t>
    </rPh>
    <rPh sb="32" eb="34">
      <t>シセツ</t>
    </rPh>
    <rPh sb="34" eb="36">
      <t>ヘイキン</t>
    </rPh>
    <rPh sb="36" eb="37">
      <t>チ</t>
    </rPh>
    <rPh sb="38" eb="39">
      <t>クラ</t>
    </rPh>
    <rPh sb="42" eb="43">
      <t>オオ</t>
    </rPh>
    <rPh sb="52" eb="55">
      <t>トウシセツ</t>
    </rPh>
    <rPh sb="56" eb="58">
      <t>ヘイメン</t>
    </rPh>
    <rPh sb="58" eb="61">
      <t>チュウシャジョウ</t>
    </rPh>
    <rPh sb="65" eb="66">
      <t>オオ</t>
    </rPh>
    <rPh sb="68" eb="72">
      <t>ショウキャクシサン</t>
    </rPh>
    <rPh sb="73" eb="74">
      <t>ナ</t>
    </rPh>
    <rPh sb="76" eb="79">
      <t>ダイキボ</t>
    </rPh>
    <rPh sb="80" eb="82">
      <t>カイシュウ</t>
    </rPh>
    <rPh sb="83" eb="85">
      <t>トウメン</t>
    </rPh>
    <rPh sb="85" eb="87">
      <t>ヒツヨウ</t>
    </rPh>
    <rPh sb="87" eb="88">
      <t>ナ</t>
    </rPh>
    <rPh sb="99" eb="101">
      <t>ヘイセイ</t>
    </rPh>
    <rPh sb="103" eb="105">
      <t>ネンド</t>
    </rPh>
    <rPh sb="107" eb="109">
      <t>ゾウカ</t>
    </rPh>
    <rPh sb="109" eb="111">
      <t>ケイコウ</t>
    </rPh>
    <rPh sb="115" eb="117">
      <t>シセツ</t>
    </rPh>
    <rPh sb="118" eb="121">
      <t>ロウキュウカ</t>
    </rPh>
    <rPh sb="122" eb="124">
      <t>シンコウ</t>
    </rPh>
    <phoneticPr fontId="5"/>
  </si>
  <si>
    <t>　当施設の経常収支比率は望ましい数値を示しており、他の指標についても大きなマイナス面は無い。
　しかしながら、今後進行していく施設の老朽化に備え、施設の更新資金等を準備していく必要があるため、利用者を増やす取り組みや、費用削減の施策を検討する必要がある。</t>
    <rPh sb="1" eb="4">
      <t>トウシセツ</t>
    </rPh>
    <rPh sb="5" eb="11">
      <t>ケイジョウシュウシヒリツ</t>
    </rPh>
    <rPh sb="12" eb="13">
      <t>ノゾ</t>
    </rPh>
    <rPh sb="16" eb="18">
      <t>スウチ</t>
    </rPh>
    <rPh sb="19" eb="20">
      <t>シメ</t>
    </rPh>
    <rPh sb="25" eb="26">
      <t>タ</t>
    </rPh>
    <rPh sb="27" eb="29">
      <t>シヒョウ</t>
    </rPh>
    <rPh sb="34" eb="35">
      <t>オオ</t>
    </rPh>
    <rPh sb="41" eb="42">
      <t>メン</t>
    </rPh>
    <rPh sb="43" eb="44">
      <t>ナ</t>
    </rPh>
    <rPh sb="55" eb="57">
      <t>コンゴ</t>
    </rPh>
    <rPh sb="57" eb="59">
      <t>シンコウ</t>
    </rPh>
    <rPh sb="63" eb="65">
      <t>シセツ</t>
    </rPh>
    <rPh sb="66" eb="69">
      <t>ロウキュウカ</t>
    </rPh>
    <rPh sb="70" eb="71">
      <t>ソナ</t>
    </rPh>
    <rPh sb="73" eb="75">
      <t>シセツ</t>
    </rPh>
    <rPh sb="76" eb="78">
      <t>コウシン</t>
    </rPh>
    <rPh sb="78" eb="80">
      <t>シキン</t>
    </rPh>
    <rPh sb="80" eb="81">
      <t>トウ</t>
    </rPh>
    <rPh sb="82" eb="84">
      <t>ジュンビ</t>
    </rPh>
    <rPh sb="88" eb="90">
      <t>ヒツヨウ</t>
    </rPh>
    <rPh sb="96" eb="99">
      <t>リヨウシャ</t>
    </rPh>
    <rPh sb="100" eb="101">
      <t>フ</t>
    </rPh>
    <rPh sb="103" eb="104">
      <t>ト</t>
    </rPh>
    <rPh sb="105" eb="106">
      <t>ク</t>
    </rPh>
    <rPh sb="109" eb="111">
      <t>ヒヨウ</t>
    </rPh>
    <rPh sb="111" eb="113">
      <t>サクゲン</t>
    </rPh>
    <rPh sb="114" eb="116">
      <t>シサク</t>
    </rPh>
    <rPh sb="117" eb="119">
      <t>ケントウ</t>
    </rPh>
    <rPh sb="121" eb="123">
      <t>ヒツヨウ</t>
    </rPh>
    <phoneticPr fontId="5"/>
  </si>
  <si>
    <t>　新型コロナウィルス感染症の影響から緩和傾向にあるものの、当該駐車場においては、前年度とほぼ同水準にあり、コロナ禍前まで収益は回復していない。しかしながら、単年度収支を表す①経常収支比率は１００％以上を維持しており、類似施設平均値と比較しても数値が高い。
　一方、施設の収益性を示す指標である④売上高GOP比率は、令和３年度は新型コロナウィルス感染症の影響を顕著に受け激減していたが、令和４年度は回復傾向にある。
　また、施設の収益性が成長しているかどうかを示す⑤EBITDAは新型コロナウィルス感染症等の影響により以前に比べ低下しているものの、類似施設平均値より大きくなっている。</t>
    <rPh sb="1" eb="3">
      <t>シンガタ</t>
    </rPh>
    <rPh sb="10" eb="13">
      <t>カンセンショウ</t>
    </rPh>
    <rPh sb="14" eb="16">
      <t>エイキョウ</t>
    </rPh>
    <rPh sb="18" eb="20">
      <t>カンワ</t>
    </rPh>
    <rPh sb="20" eb="22">
      <t>ケイコウ</t>
    </rPh>
    <rPh sb="29" eb="31">
      <t>トウガイ</t>
    </rPh>
    <rPh sb="31" eb="34">
      <t>チュウシャジョウ</t>
    </rPh>
    <rPh sb="40" eb="43">
      <t>ゼンネンド</t>
    </rPh>
    <rPh sb="46" eb="49">
      <t>ドウスイジュン</t>
    </rPh>
    <rPh sb="56" eb="57">
      <t>カ</t>
    </rPh>
    <rPh sb="57" eb="58">
      <t>マエ</t>
    </rPh>
    <rPh sb="60" eb="62">
      <t>シュウエキ</t>
    </rPh>
    <rPh sb="63" eb="65">
      <t>カイフク</t>
    </rPh>
    <rPh sb="78" eb="81">
      <t>タンネンド</t>
    </rPh>
    <rPh sb="81" eb="83">
      <t>シュウシ</t>
    </rPh>
    <rPh sb="84" eb="85">
      <t>アラワ</t>
    </rPh>
    <rPh sb="87" eb="91">
      <t>ケイジョウシュウシ</t>
    </rPh>
    <rPh sb="91" eb="93">
      <t>ヒリツ</t>
    </rPh>
    <rPh sb="98" eb="100">
      <t>イジョウ</t>
    </rPh>
    <rPh sb="101" eb="103">
      <t>イジ</t>
    </rPh>
    <rPh sb="116" eb="118">
      <t>ヒカク</t>
    </rPh>
    <rPh sb="121" eb="123">
      <t>スウチ</t>
    </rPh>
    <rPh sb="124" eb="125">
      <t>タカ</t>
    </rPh>
    <rPh sb="129" eb="131">
      <t>イッポウ</t>
    </rPh>
    <rPh sb="132" eb="134">
      <t>シセツ</t>
    </rPh>
    <rPh sb="135" eb="138">
      <t>シュウエキセイ</t>
    </rPh>
    <rPh sb="139" eb="140">
      <t>シメ</t>
    </rPh>
    <rPh sb="141" eb="143">
      <t>シヒョウ</t>
    </rPh>
    <rPh sb="147" eb="150">
      <t>ウリアゲダカ</t>
    </rPh>
    <rPh sb="153" eb="155">
      <t>ヒリツ</t>
    </rPh>
    <rPh sb="157" eb="159">
      <t>レイワ</t>
    </rPh>
    <rPh sb="160" eb="162">
      <t>ネンド</t>
    </rPh>
    <rPh sb="163" eb="165">
      <t>シンガタ</t>
    </rPh>
    <rPh sb="172" eb="175">
      <t>カンセンショウ</t>
    </rPh>
    <rPh sb="176" eb="178">
      <t>エイキョウ</t>
    </rPh>
    <rPh sb="179" eb="181">
      <t>ケンチョ</t>
    </rPh>
    <rPh sb="182" eb="183">
      <t>ウ</t>
    </rPh>
    <rPh sb="184" eb="186">
      <t>ゲキゲン</t>
    </rPh>
    <rPh sb="192" eb="194">
      <t>レイワ</t>
    </rPh>
    <rPh sb="195" eb="197">
      <t>ネンド</t>
    </rPh>
    <rPh sb="198" eb="200">
      <t>カイフク</t>
    </rPh>
    <rPh sb="200" eb="202">
      <t>ケイコウ</t>
    </rPh>
    <rPh sb="211" eb="213">
      <t>シセツ</t>
    </rPh>
    <rPh sb="214" eb="217">
      <t>シュウエキセイ</t>
    </rPh>
    <rPh sb="218" eb="220">
      <t>セイチョウ</t>
    </rPh>
    <rPh sb="229" eb="230">
      <t>シメ</t>
    </rPh>
    <rPh sb="239" eb="241">
      <t>シンガタ</t>
    </rPh>
    <rPh sb="248" eb="251">
      <t>カンセンショウ</t>
    </rPh>
    <rPh sb="251" eb="252">
      <t>トウ</t>
    </rPh>
    <rPh sb="253" eb="255">
      <t>エイキョウ</t>
    </rPh>
    <rPh sb="273" eb="275">
      <t>ルイジ</t>
    </rPh>
    <rPh sb="275" eb="277">
      <t>シセツ</t>
    </rPh>
    <rPh sb="277" eb="279">
      <t>ヘイキン</t>
    </rPh>
    <rPh sb="279" eb="280">
      <t>チ</t>
    </rPh>
    <rPh sb="282" eb="283">
      <t>オオ</t>
    </rPh>
    <phoneticPr fontId="5"/>
  </si>
  <si>
    <t>　施設の利用状況を示す⑪稼働率については、新型コロナウィルス感染症の影響により、近年特に低下しており、令和４年度は影響が緩和されているものの、コロナ禍前の水準には戻っていない。
　類似施設平均値と比べると高い値であるが、ほぼ１００％となっている。</t>
    <rPh sb="1" eb="3">
      <t>シセツ</t>
    </rPh>
    <rPh sb="4" eb="8">
      <t>リヨウジョウキョウ</t>
    </rPh>
    <rPh sb="9" eb="10">
      <t>シメ</t>
    </rPh>
    <rPh sb="12" eb="15">
      <t>カドウリツ</t>
    </rPh>
    <rPh sb="21" eb="23">
      <t>シンガタ</t>
    </rPh>
    <rPh sb="30" eb="33">
      <t>カンセンショウ</t>
    </rPh>
    <rPh sb="34" eb="36">
      <t>エイキョウ</t>
    </rPh>
    <rPh sb="40" eb="42">
      <t>キンネン</t>
    </rPh>
    <rPh sb="42" eb="43">
      <t>トク</t>
    </rPh>
    <rPh sb="44" eb="46">
      <t>テイカ</t>
    </rPh>
    <rPh sb="51" eb="53">
      <t>レイワ</t>
    </rPh>
    <rPh sb="54" eb="56">
      <t>ネンド</t>
    </rPh>
    <rPh sb="57" eb="59">
      <t>エイキョウ</t>
    </rPh>
    <rPh sb="60" eb="62">
      <t>カンワ</t>
    </rPh>
    <rPh sb="74" eb="75">
      <t>カ</t>
    </rPh>
    <rPh sb="75" eb="76">
      <t>マエ</t>
    </rPh>
    <rPh sb="77" eb="79">
      <t>スイジュン</t>
    </rPh>
    <rPh sb="81" eb="82">
      <t>モド</t>
    </rPh>
    <rPh sb="90" eb="92">
      <t>ルイジ</t>
    </rPh>
    <rPh sb="92" eb="94">
      <t>シセツ</t>
    </rPh>
    <rPh sb="94" eb="97">
      <t>ヘイキンチ</t>
    </rPh>
    <rPh sb="98" eb="99">
      <t>クラ</t>
    </rPh>
    <rPh sb="102" eb="103">
      <t>タカ</t>
    </rPh>
    <rPh sb="104" eb="105">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</si>
</sst>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186.2</c:v>
                </c:pt>
                <c:pt idx="1">
                  <c:v>174.9</c:v>
                </c:pt>
                <c:pt idx="2">
                  <c:v>131.4</c:v>
                </c:pt>
                <c:pt idx="3">
                  <c:v>135.9</c:v>
                </c:pt>
                <c:pt idx="4">
                  <c:v>131.30000000000001</c:v>
                </c:pt>
              </c:numCache>
            </c:numRef>
          </c:val>
          <c:extLst>
            <c:ext xmlns:c16="http://schemas.microsoft.com/office/drawing/2014/chart" uri="{C3380CC4-5D6E-409C-BE32-E72D297353CC}">
              <c16:uniqueId val="{00000000-6EAA-4D6D-B2BD-78B7FE4AC647}"/>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147.30000000000001</c:v>
                </c:pt>
                <c:pt idx="1">
                  <c:v>253.2</c:v>
                </c:pt>
                <c:pt idx="2">
                  <c:v>90.6</c:v>
                </c:pt>
                <c:pt idx="3">
                  <c:v>95.5</c:v>
                </c:pt>
                <c:pt idx="4">
                  <c:v>101.1</c:v>
                </c:pt>
              </c:numCache>
            </c:numRef>
          </c:val>
          <c:smooth val="0"/>
          <c:extLst>
            <c:ext xmlns:c16="http://schemas.microsoft.com/office/drawing/2014/chart" uri="{C3380CC4-5D6E-409C-BE32-E72D297353CC}">
              <c16:uniqueId val="{00000001-6EAA-4D6D-B2BD-78B7FE4AC647}"/>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B1-4933-B2DD-7220BD0C5C68}"/>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B1-4933-B2DD-7220BD0C5C68}"/>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45-4811-B805-089C8E931D4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45-4811-B805-089C8E931D4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11.8</c:v>
                </c:pt>
                <c:pt idx="1">
                  <c:v>22.5</c:v>
                </c:pt>
                <c:pt idx="2">
                  <c:v>37.200000000000003</c:v>
                </c:pt>
                <c:pt idx="3">
                  <c:v>52</c:v>
                </c:pt>
                <c:pt idx="4">
                  <c:v>64.3</c:v>
                </c:pt>
              </c:numCache>
            </c:numRef>
          </c:val>
          <c:extLst>
            <c:ext xmlns:c16="http://schemas.microsoft.com/office/drawing/2014/chart" uri="{C3380CC4-5D6E-409C-BE32-E72D297353CC}">
              <c16:uniqueId val="{00000000-218A-4233-B3F4-053FDB8B0852}"/>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27.6</c:v>
                </c:pt>
                <c:pt idx="1">
                  <c:v>33.200000000000003</c:v>
                </c:pt>
                <c:pt idx="2">
                  <c:v>30</c:v>
                </c:pt>
                <c:pt idx="3">
                  <c:v>36.6</c:v>
                </c:pt>
                <c:pt idx="4">
                  <c:v>42.4</c:v>
                </c:pt>
              </c:numCache>
            </c:numRef>
          </c:val>
          <c:smooth val="0"/>
          <c:extLst>
            <c:ext xmlns:c16="http://schemas.microsoft.com/office/drawing/2014/chart" uri="{C3380CC4-5D6E-409C-BE32-E72D297353CC}">
              <c16:uniqueId val="{00000001-218A-4233-B3F4-053FDB8B0852}"/>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FD-4022-80B7-32AE405C58E7}"/>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CFD-4022-80B7-32AE405C58E7}"/>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1EA-43CF-BB63-E351FB734D53}"/>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EA-43CF-BB63-E351FB734D53}"/>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143.6</c:v>
                </c:pt>
                <c:pt idx="1">
                  <c:v>131.30000000000001</c:v>
                </c:pt>
                <c:pt idx="2">
                  <c:v>108.4</c:v>
                </c:pt>
                <c:pt idx="3">
                  <c:v>103.4</c:v>
                </c:pt>
                <c:pt idx="4">
                  <c:v>101.1</c:v>
                </c:pt>
              </c:numCache>
            </c:numRef>
          </c:val>
          <c:extLst>
            <c:ext xmlns:c16="http://schemas.microsoft.com/office/drawing/2014/chart" uri="{C3380CC4-5D6E-409C-BE32-E72D297353CC}">
              <c16:uniqueId val="{00000000-14B8-4E82-8936-36BD811FA86A}"/>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98.5</c:v>
                </c:pt>
                <c:pt idx="1">
                  <c:v>94.3</c:v>
                </c:pt>
                <c:pt idx="2">
                  <c:v>65.5</c:v>
                </c:pt>
                <c:pt idx="3">
                  <c:v>66.5</c:v>
                </c:pt>
                <c:pt idx="4">
                  <c:v>75</c:v>
                </c:pt>
              </c:numCache>
            </c:numRef>
          </c:val>
          <c:smooth val="0"/>
          <c:extLst>
            <c:ext xmlns:c16="http://schemas.microsoft.com/office/drawing/2014/chart" uri="{C3380CC4-5D6E-409C-BE32-E72D297353CC}">
              <c16:uniqueId val="{00000001-14B8-4E82-8936-36BD811FA86A}"/>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46.3</c:v>
                </c:pt>
                <c:pt idx="1">
                  <c:v>47</c:v>
                </c:pt>
                <c:pt idx="2">
                  <c:v>30.3</c:v>
                </c:pt>
                <c:pt idx="3">
                  <c:v>1.8</c:v>
                </c:pt>
                <c:pt idx="4">
                  <c:v>30.3</c:v>
                </c:pt>
              </c:numCache>
            </c:numRef>
          </c:val>
          <c:extLst>
            <c:ext xmlns:c16="http://schemas.microsoft.com/office/drawing/2014/chart" uri="{C3380CC4-5D6E-409C-BE32-E72D297353CC}">
              <c16:uniqueId val="{00000000-D1A3-48C1-9556-F7EE847B6E42}"/>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43.5</c:v>
                </c:pt>
                <c:pt idx="1">
                  <c:v>59.5</c:v>
                </c:pt>
                <c:pt idx="2">
                  <c:v>-40.799999999999997</c:v>
                </c:pt>
                <c:pt idx="3">
                  <c:v>71</c:v>
                </c:pt>
                <c:pt idx="4">
                  <c:v>27.9</c:v>
                </c:pt>
              </c:numCache>
            </c:numRef>
          </c:val>
          <c:smooth val="0"/>
          <c:extLst>
            <c:ext xmlns:c16="http://schemas.microsoft.com/office/drawing/2014/chart" uri="{C3380CC4-5D6E-409C-BE32-E72D297353CC}">
              <c16:uniqueId val="{00000001-D1A3-48C1-9556-F7EE847B6E42}"/>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15233</c:v>
                </c:pt>
                <c:pt idx="1">
                  <c:v>14075</c:v>
                </c:pt>
                <c:pt idx="2">
                  <c:v>7281</c:v>
                </c:pt>
                <c:pt idx="3">
                  <c:v>7840</c:v>
                </c:pt>
                <c:pt idx="4">
                  <c:v>6881</c:v>
                </c:pt>
              </c:numCache>
            </c:numRef>
          </c:val>
          <c:extLst>
            <c:ext xmlns:c16="http://schemas.microsoft.com/office/drawing/2014/chart" uri="{C3380CC4-5D6E-409C-BE32-E72D297353CC}">
              <c16:uniqueId val="{00000000-DF85-42DD-B819-2B98EFC71369}"/>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7762</c:v>
                </c:pt>
                <c:pt idx="1">
                  <c:v>7824</c:v>
                </c:pt>
                <c:pt idx="2">
                  <c:v>-112</c:v>
                </c:pt>
                <c:pt idx="3">
                  <c:v>-1240</c:v>
                </c:pt>
                <c:pt idx="4">
                  <c:v>2754</c:v>
                </c:pt>
              </c:numCache>
            </c:numRef>
          </c:val>
          <c:smooth val="0"/>
          <c:extLst>
            <c:ext xmlns:c16="http://schemas.microsoft.com/office/drawing/2014/chart" uri="{C3380CC4-5D6E-409C-BE32-E72D297353CC}">
              <c16:uniqueId val="{00000001-DF85-42DD-B819-2B98EFC71369}"/>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【25,769】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お城東駐車場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4147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89.1</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179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186.2</v>
      </c>
      <c r="V31" s="98"/>
      <c r="W31" s="98"/>
      <c r="X31" s="98"/>
      <c r="Y31" s="98"/>
      <c r="Z31" s="98"/>
      <c r="AA31" s="98"/>
      <c r="AB31" s="98"/>
      <c r="AC31" s="98"/>
      <c r="AD31" s="98"/>
      <c r="AE31" s="98"/>
      <c r="AF31" s="98"/>
      <c r="AG31" s="98"/>
      <c r="AH31" s="98"/>
      <c r="AI31" s="98"/>
      <c r="AJ31" s="98"/>
      <c r="AK31" s="98"/>
      <c r="AL31" s="98"/>
      <c r="AM31" s="98"/>
      <c r="AN31" s="98">
        <f>データ!Z7</f>
        <v>174.9</v>
      </c>
      <c r="AO31" s="98"/>
      <c r="AP31" s="98"/>
      <c r="AQ31" s="98"/>
      <c r="AR31" s="98"/>
      <c r="AS31" s="98"/>
      <c r="AT31" s="98"/>
      <c r="AU31" s="98"/>
      <c r="AV31" s="98"/>
      <c r="AW31" s="98"/>
      <c r="AX31" s="98"/>
      <c r="AY31" s="98"/>
      <c r="AZ31" s="98"/>
      <c r="BA31" s="98"/>
      <c r="BB31" s="98"/>
      <c r="BC31" s="98"/>
      <c r="BD31" s="98"/>
      <c r="BE31" s="98"/>
      <c r="BF31" s="98"/>
      <c r="BG31" s="98">
        <f>データ!AA7</f>
        <v>131.4</v>
      </c>
      <c r="BH31" s="98"/>
      <c r="BI31" s="98"/>
      <c r="BJ31" s="98"/>
      <c r="BK31" s="98"/>
      <c r="BL31" s="98"/>
      <c r="BM31" s="98"/>
      <c r="BN31" s="98"/>
      <c r="BO31" s="98"/>
      <c r="BP31" s="98"/>
      <c r="BQ31" s="98"/>
      <c r="BR31" s="98"/>
      <c r="BS31" s="98"/>
      <c r="BT31" s="98"/>
      <c r="BU31" s="98"/>
      <c r="BV31" s="98"/>
      <c r="BW31" s="98"/>
      <c r="BX31" s="98"/>
      <c r="BY31" s="98"/>
      <c r="BZ31" s="98">
        <f>データ!AB7</f>
        <v>135.9</v>
      </c>
      <c r="CA31" s="98"/>
      <c r="CB31" s="98"/>
      <c r="CC31" s="98"/>
      <c r="CD31" s="98"/>
      <c r="CE31" s="98"/>
      <c r="CF31" s="98"/>
      <c r="CG31" s="98"/>
      <c r="CH31" s="98"/>
      <c r="CI31" s="98"/>
      <c r="CJ31" s="98"/>
      <c r="CK31" s="98"/>
      <c r="CL31" s="98"/>
      <c r="CM31" s="98"/>
      <c r="CN31" s="98"/>
      <c r="CO31" s="98"/>
      <c r="CP31" s="98"/>
      <c r="CQ31" s="98"/>
      <c r="CR31" s="98"/>
      <c r="CS31" s="98">
        <f>データ!AC7</f>
        <v>131.30000000000001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143.6</v>
      </c>
      <c r="JD31" s="67"/>
      <c r="JE31" s="67"/>
      <c r="JF31" s="67"/>
      <c r="JG31" s="67"/>
      <c r="JH31" s="67"/>
      <c r="JI31" s="67"/>
      <c r="JJ31" s="67"/>
      <c r="JK31" s="67"/>
      <c r="JL31" s="67"/>
      <c r="JM31" s="67"/>
      <c r="JN31" s="67"/>
      <c r="JO31" s="67"/>
      <c r="JP31" s="67"/>
      <c r="JQ31" s="67"/>
      <c r="JR31" s="67"/>
      <c r="JS31" s="67"/>
      <c r="JT31" s="67"/>
      <c r="JU31" s="68"/>
      <c r="JV31" s="66">
        <f>データ!DL7</f>
        <v>131.30000000000001</v>
      </c>
      <c r="JW31" s="67"/>
      <c r="JX31" s="67"/>
      <c r="JY31" s="67"/>
      <c r="JZ31" s="67"/>
      <c r="KA31" s="67"/>
      <c r="KB31" s="67"/>
      <c r="KC31" s="67"/>
      <c r="KD31" s="67"/>
      <c r="KE31" s="67"/>
      <c r="KF31" s="67"/>
      <c r="KG31" s="67"/>
      <c r="KH31" s="67"/>
      <c r="KI31" s="67"/>
      <c r="KJ31" s="67"/>
      <c r="KK31" s="67"/>
      <c r="KL31" s="67"/>
      <c r="KM31" s="67"/>
      <c r="KN31" s="68"/>
      <c r="KO31" s="66">
        <f>データ!DM7</f>
        <v>108.4</v>
      </c>
      <c r="KP31" s="67"/>
      <c r="KQ31" s="67"/>
      <c r="KR31" s="67"/>
      <c r="KS31" s="67"/>
      <c r="KT31" s="67"/>
      <c r="KU31" s="67"/>
      <c r="KV31" s="67"/>
      <c r="KW31" s="67"/>
      <c r="KX31" s="67"/>
      <c r="KY31" s="67"/>
      <c r="KZ31" s="67"/>
      <c r="LA31" s="67"/>
      <c r="LB31" s="67"/>
      <c r="LC31" s="67"/>
      <c r="LD31" s="67"/>
      <c r="LE31" s="67"/>
      <c r="LF31" s="67"/>
      <c r="LG31" s="68"/>
      <c r="LH31" s="66">
        <f>データ!DN7</f>
        <v>103.4</v>
      </c>
      <c r="LI31" s="67"/>
      <c r="LJ31" s="67"/>
      <c r="LK31" s="67"/>
      <c r="LL31" s="67"/>
      <c r="LM31" s="67"/>
      <c r="LN31" s="67"/>
      <c r="LO31" s="67"/>
      <c r="LP31" s="67"/>
      <c r="LQ31" s="67"/>
      <c r="LR31" s="67"/>
      <c r="LS31" s="67"/>
      <c r="LT31" s="67"/>
      <c r="LU31" s="67"/>
      <c r="LV31" s="67"/>
      <c r="LW31" s="67"/>
      <c r="LX31" s="67"/>
      <c r="LY31" s="67"/>
      <c r="LZ31" s="68"/>
      <c r="MA31" s="66">
        <f>データ!DO7</f>
        <v>101.1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147.30000000000001</v>
      </c>
      <c r="V32" s="98"/>
      <c r="W32" s="98"/>
      <c r="X32" s="98"/>
      <c r="Y32" s="98"/>
      <c r="Z32" s="98"/>
      <c r="AA32" s="98"/>
      <c r="AB32" s="98"/>
      <c r="AC32" s="98"/>
      <c r="AD32" s="98"/>
      <c r="AE32" s="98"/>
      <c r="AF32" s="98"/>
      <c r="AG32" s="98"/>
      <c r="AH32" s="98"/>
      <c r="AI32" s="98"/>
      <c r="AJ32" s="98"/>
      <c r="AK32" s="98"/>
      <c r="AL32" s="98"/>
      <c r="AM32" s="98"/>
      <c r="AN32" s="98">
        <f>データ!AE7</f>
        <v>253.2</v>
      </c>
      <c r="AO32" s="98"/>
      <c r="AP32" s="98"/>
      <c r="AQ32" s="98"/>
      <c r="AR32" s="98"/>
      <c r="AS32" s="98"/>
      <c r="AT32" s="98"/>
      <c r="AU32" s="98"/>
      <c r="AV32" s="98"/>
      <c r="AW32" s="98"/>
      <c r="AX32" s="98"/>
      <c r="AY32" s="98"/>
      <c r="AZ32" s="98"/>
      <c r="BA32" s="98"/>
      <c r="BB32" s="98"/>
      <c r="BC32" s="98"/>
      <c r="BD32" s="98"/>
      <c r="BE32" s="98"/>
      <c r="BF32" s="98"/>
      <c r="BG32" s="98">
        <f>データ!AF7</f>
        <v>90.6</v>
      </c>
      <c r="BH32" s="98"/>
      <c r="BI32" s="98"/>
      <c r="BJ32" s="98"/>
      <c r="BK32" s="98"/>
      <c r="BL32" s="98"/>
      <c r="BM32" s="98"/>
      <c r="BN32" s="98"/>
      <c r="BO32" s="98"/>
      <c r="BP32" s="98"/>
      <c r="BQ32" s="98"/>
      <c r="BR32" s="98"/>
      <c r="BS32" s="98"/>
      <c r="BT32" s="98"/>
      <c r="BU32" s="98"/>
      <c r="BV32" s="98"/>
      <c r="BW32" s="98"/>
      <c r="BX32" s="98"/>
      <c r="BY32" s="98"/>
      <c r="BZ32" s="98">
        <f>データ!AG7</f>
        <v>95.5</v>
      </c>
      <c r="CA32" s="98"/>
      <c r="CB32" s="98"/>
      <c r="CC32" s="98"/>
      <c r="CD32" s="98"/>
      <c r="CE32" s="98"/>
      <c r="CF32" s="98"/>
      <c r="CG32" s="98"/>
      <c r="CH32" s="98"/>
      <c r="CI32" s="98"/>
      <c r="CJ32" s="98"/>
      <c r="CK32" s="98"/>
      <c r="CL32" s="98"/>
      <c r="CM32" s="98"/>
      <c r="CN32" s="98"/>
      <c r="CO32" s="98"/>
      <c r="CP32" s="98"/>
      <c r="CQ32" s="98"/>
      <c r="CR32" s="98"/>
      <c r="CS32" s="98">
        <f>データ!AH7</f>
        <v>101.1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98.5</v>
      </c>
      <c r="JD32" s="67"/>
      <c r="JE32" s="67"/>
      <c r="JF32" s="67"/>
      <c r="JG32" s="67"/>
      <c r="JH32" s="67"/>
      <c r="JI32" s="67"/>
      <c r="JJ32" s="67"/>
      <c r="JK32" s="67"/>
      <c r="JL32" s="67"/>
      <c r="JM32" s="67"/>
      <c r="JN32" s="67"/>
      <c r="JO32" s="67"/>
      <c r="JP32" s="67"/>
      <c r="JQ32" s="67"/>
      <c r="JR32" s="67"/>
      <c r="JS32" s="67"/>
      <c r="JT32" s="67"/>
      <c r="JU32" s="68"/>
      <c r="JV32" s="66">
        <f>データ!DQ7</f>
        <v>94.3</v>
      </c>
      <c r="JW32" s="67"/>
      <c r="JX32" s="67"/>
      <c r="JY32" s="67"/>
      <c r="JZ32" s="67"/>
      <c r="KA32" s="67"/>
      <c r="KB32" s="67"/>
      <c r="KC32" s="67"/>
      <c r="KD32" s="67"/>
      <c r="KE32" s="67"/>
      <c r="KF32" s="67"/>
      <c r="KG32" s="67"/>
      <c r="KH32" s="67"/>
      <c r="KI32" s="67"/>
      <c r="KJ32" s="67"/>
      <c r="KK32" s="67"/>
      <c r="KL32" s="67"/>
      <c r="KM32" s="67"/>
      <c r="KN32" s="68"/>
      <c r="KO32" s="66">
        <f>データ!DR7</f>
        <v>65.5</v>
      </c>
      <c r="KP32" s="67"/>
      <c r="KQ32" s="67"/>
      <c r="KR32" s="67"/>
      <c r="KS32" s="67"/>
      <c r="KT32" s="67"/>
      <c r="KU32" s="67"/>
      <c r="KV32" s="67"/>
      <c r="KW32" s="67"/>
      <c r="KX32" s="67"/>
      <c r="KY32" s="67"/>
      <c r="KZ32" s="67"/>
      <c r="LA32" s="67"/>
      <c r="LB32" s="67"/>
      <c r="LC32" s="67"/>
      <c r="LD32" s="67"/>
      <c r="LE32" s="67"/>
      <c r="LF32" s="67"/>
      <c r="LG32" s="68"/>
      <c r="LH32" s="66">
        <f>データ!DS7</f>
        <v>66.5</v>
      </c>
      <c r="LI32" s="67"/>
      <c r="LJ32" s="67"/>
      <c r="LK32" s="67"/>
      <c r="LL32" s="67"/>
      <c r="LM32" s="67"/>
      <c r="LN32" s="67"/>
      <c r="LO32" s="67"/>
      <c r="LP32" s="67"/>
      <c r="LQ32" s="67"/>
      <c r="LR32" s="67"/>
      <c r="LS32" s="67"/>
      <c r="LT32" s="67"/>
      <c r="LU32" s="67"/>
      <c r="LV32" s="67"/>
      <c r="LW32" s="67"/>
      <c r="LX32" s="67"/>
      <c r="LY32" s="67"/>
      <c r="LZ32" s="68"/>
      <c r="MA32" s="66">
        <f>データ!DT7</f>
        <v>75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46.3</v>
      </c>
      <c r="EM52" s="98"/>
      <c r="EN52" s="98"/>
      <c r="EO52" s="98"/>
      <c r="EP52" s="98"/>
      <c r="EQ52" s="98"/>
      <c r="ER52" s="98"/>
      <c r="ES52" s="98"/>
      <c r="ET52" s="98"/>
      <c r="EU52" s="98"/>
      <c r="EV52" s="98"/>
      <c r="EW52" s="98"/>
      <c r="EX52" s="98"/>
      <c r="EY52" s="98"/>
      <c r="EZ52" s="98"/>
      <c r="FA52" s="98"/>
      <c r="FB52" s="98"/>
      <c r="FC52" s="98"/>
      <c r="FD52" s="98"/>
      <c r="FE52" s="98">
        <f>データ!BG7</f>
        <v>47</v>
      </c>
      <c r="FF52" s="98"/>
      <c r="FG52" s="98"/>
      <c r="FH52" s="98"/>
      <c r="FI52" s="98"/>
      <c r="FJ52" s="98"/>
      <c r="FK52" s="98"/>
      <c r="FL52" s="98"/>
      <c r="FM52" s="98"/>
      <c r="FN52" s="98"/>
      <c r="FO52" s="98"/>
      <c r="FP52" s="98"/>
      <c r="FQ52" s="98"/>
      <c r="FR52" s="98"/>
      <c r="FS52" s="98"/>
      <c r="FT52" s="98"/>
      <c r="FU52" s="98"/>
      <c r="FV52" s="98"/>
      <c r="FW52" s="98"/>
      <c r="FX52" s="98">
        <f>データ!BH7</f>
        <v>30.3</v>
      </c>
      <c r="FY52" s="98"/>
      <c r="FZ52" s="98"/>
      <c r="GA52" s="98"/>
      <c r="GB52" s="98"/>
      <c r="GC52" s="98"/>
      <c r="GD52" s="98"/>
      <c r="GE52" s="98"/>
      <c r="GF52" s="98"/>
      <c r="GG52" s="98"/>
      <c r="GH52" s="98"/>
      <c r="GI52" s="98"/>
      <c r="GJ52" s="98"/>
      <c r="GK52" s="98"/>
      <c r="GL52" s="98"/>
      <c r="GM52" s="98"/>
      <c r="GN52" s="98"/>
      <c r="GO52" s="98"/>
      <c r="GP52" s="98"/>
      <c r="GQ52" s="98">
        <f>データ!BI7</f>
        <v>1.8</v>
      </c>
      <c r="GR52" s="98"/>
      <c r="GS52" s="98"/>
      <c r="GT52" s="98"/>
      <c r="GU52" s="98"/>
      <c r="GV52" s="98"/>
      <c r="GW52" s="98"/>
      <c r="GX52" s="98"/>
      <c r="GY52" s="98"/>
      <c r="GZ52" s="98"/>
      <c r="HA52" s="98"/>
      <c r="HB52" s="98"/>
      <c r="HC52" s="98"/>
      <c r="HD52" s="98"/>
      <c r="HE52" s="98"/>
      <c r="HF52" s="98"/>
      <c r="HG52" s="98"/>
      <c r="HH52" s="98"/>
      <c r="HI52" s="98"/>
      <c r="HJ52" s="98">
        <f>データ!BJ7</f>
        <v>30.3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15233</v>
      </c>
      <c r="JD52" s="97"/>
      <c r="JE52" s="97"/>
      <c r="JF52" s="97"/>
      <c r="JG52" s="97"/>
      <c r="JH52" s="97"/>
      <c r="JI52" s="97"/>
      <c r="JJ52" s="97"/>
      <c r="JK52" s="97"/>
      <c r="JL52" s="97"/>
      <c r="JM52" s="97"/>
      <c r="JN52" s="97"/>
      <c r="JO52" s="97"/>
      <c r="JP52" s="97"/>
      <c r="JQ52" s="97"/>
      <c r="JR52" s="97"/>
      <c r="JS52" s="97"/>
      <c r="JT52" s="97"/>
      <c r="JU52" s="97"/>
      <c r="JV52" s="97">
        <f>データ!BR7</f>
        <v>14075</v>
      </c>
      <c r="JW52" s="97"/>
      <c r="JX52" s="97"/>
      <c r="JY52" s="97"/>
      <c r="JZ52" s="97"/>
      <c r="KA52" s="97"/>
      <c r="KB52" s="97"/>
      <c r="KC52" s="97"/>
      <c r="KD52" s="97"/>
      <c r="KE52" s="97"/>
      <c r="KF52" s="97"/>
      <c r="KG52" s="97"/>
      <c r="KH52" s="97"/>
      <c r="KI52" s="97"/>
      <c r="KJ52" s="97"/>
      <c r="KK52" s="97"/>
      <c r="KL52" s="97"/>
      <c r="KM52" s="97"/>
      <c r="KN52" s="97"/>
      <c r="KO52" s="97">
        <f>データ!BS7</f>
        <v>7281</v>
      </c>
      <c r="KP52" s="97"/>
      <c r="KQ52" s="97"/>
      <c r="KR52" s="97"/>
      <c r="KS52" s="97"/>
      <c r="KT52" s="97"/>
      <c r="KU52" s="97"/>
      <c r="KV52" s="97"/>
      <c r="KW52" s="97"/>
      <c r="KX52" s="97"/>
      <c r="KY52" s="97"/>
      <c r="KZ52" s="97"/>
      <c r="LA52" s="97"/>
      <c r="LB52" s="97"/>
      <c r="LC52" s="97"/>
      <c r="LD52" s="97"/>
      <c r="LE52" s="97"/>
      <c r="LF52" s="97"/>
      <c r="LG52" s="97"/>
      <c r="LH52" s="97">
        <f>データ!BT7</f>
        <v>7840</v>
      </c>
      <c r="LI52" s="97"/>
      <c r="LJ52" s="97"/>
      <c r="LK52" s="97"/>
      <c r="LL52" s="97"/>
      <c r="LM52" s="97"/>
      <c r="LN52" s="97"/>
      <c r="LO52" s="97"/>
      <c r="LP52" s="97"/>
      <c r="LQ52" s="97"/>
      <c r="LR52" s="97"/>
      <c r="LS52" s="97"/>
      <c r="LT52" s="97"/>
      <c r="LU52" s="97"/>
      <c r="LV52" s="97"/>
      <c r="LW52" s="97"/>
      <c r="LX52" s="97"/>
      <c r="LY52" s="97"/>
      <c r="LZ52" s="97"/>
      <c r="MA52" s="97">
        <f>データ!BU7</f>
        <v>6881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0</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43.5</v>
      </c>
      <c r="EM53" s="98"/>
      <c r="EN53" s="98"/>
      <c r="EO53" s="98"/>
      <c r="EP53" s="98"/>
      <c r="EQ53" s="98"/>
      <c r="ER53" s="98"/>
      <c r="ES53" s="98"/>
      <c r="ET53" s="98"/>
      <c r="EU53" s="98"/>
      <c r="EV53" s="98"/>
      <c r="EW53" s="98"/>
      <c r="EX53" s="98"/>
      <c r="EY53" s="98"/>
      <c r="EZ53" s="98"/>
      <c r="FA53" s="98"/>
      <c r="FB53" s="98"/>
      <c r="FC53" s="98"/>
      <c r="FD53" s="98"/>
      <c r="FE53" s="98">
        <f>データ!BL7</f>
        <v>59.5</v>
      </c>
      <c r="FF53" s="98"/>
      <c r="FG53" s="98"/>
      <c r="FH53" s="98"/>
      <c r="FI53" s="98"/>
      <c r="FJ53" s="98"/>
      <c r="FK53" s="98"/>
      <c r="FL53" s="98"/>
      <c r="FM53" s="98"/>
      <c r="FN53" s="98"/>
      <c r="FO53" s="98"/>
      <c r="FP53" s="98"/>
      <c r="FQ53" s="98"/>
      <c r="FR53" s="98"/>
      <c r="FS53" s="98"/>
      <c r="FT53" s="98"/>
      <c r="FU53" s="98"/>
      <c r="FV53" s="98"/>
      <c r="FW53" s="98"/>
      <c r="FX53" s="98">
        <f>データ!BM7</f>
        <v>-40.799999999999997</v>
      </c>
      <c r="FY53" s="98"/>
      <c r="FZ53" s="98"/>
      <c r="GA53" s="98"/>
      <c r="GB53" s="98"/>
      <c r="GC53" s="98"/>
      <c r="GD53" s="98"/>
      <c r="GE53" s="98"/>
      <c r="GF53" s="98"/>
      <c r="GG53" s="98"/>
      <c r="GH53" s="98"/>
      <c r="GI53" s="98"/>
      <c r="GJ53" s="98"/>
      <c r="GK53" s="98"/>
      <c r="GL53" s="98"/>
      <c r="GM53" s="98"/>
      <c r="GN53" s="98"/>
      <c r="GO53" s="98"/>
      <c r="GP53" s="98"/>
      <c r="GQ53" s="98">
        <f>データ!BN7</f>
        <v>71</v>
      </c>
      <c r="GR53" s="98"/>
      <c r="GS53" s="98"/>
      <c r="GT53" s="98"/>
      <c r="GU53" s="98"/>
      <c r="GV53" s="98"/>
      <c r="GW53" s="98"/>
      <c r="GX53" s="98"/>
      <c r="GY53" s="98"/>
      <c r="GZ53" s="98"/>
      <c r="HA53" s="98"/>
      <c r="HB53" s="98"/>
      <c r="HC53" s="98"/>
      <c r="HD53" s="98"/>
      <c r="HE53" s="98"/>
      <c r="HF53" s="98"/>
      <c r="HG53" s="98"/>
      <c r="HH53" s="98"/>
      <c r="HI53" s="98"/>
      <c r="HJ53" s="98">
        <f>データ!BO7</f>
        <v>27.9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7762</v>
      </c>
      <c r="JD53" s="97"/>
      <c r="JE53" s="97"/>
      <c r="JF53" s="97"/>
      <c r="JG53" s="97"/>
      <c r="JH53" s="97"/>
      <c r="JI53" s="97"/>
      <c r="JJ53" s="97"/>
      <c r="JK53" s="97"/>
      <c r="JL53" s="97"/>
      <c r="JM53" s="97"/>
      <c r="JN53" s="97"/>
      <c r="JO53" s="97"/>
      <c r="JP53" s="97"/>
      <c r="JQ53" s="97"/>
      <c r="JR53" s="97"/>
      <c r="JS53" s="97"/>
      <c r="JT53" s="97"/>
      <c r="JU53" s="97"/>
      <c r="JV53" s="97">
        <f>データ!BW7</f>
        <v>7824</v>
      </c>
      <c r="JW53" s="97"/>
      <c r="JX53" s="97"/>
      <c r="JY53" s="97"/>
      <c r="JZ53" s="97"/>
      <c r="KA53" s="97"/>
      <c r="KB53" s="97"/>
      <c r="KC53" s="97"/>
      <c r="KD53" s="97"/>
      <c r="KE53" s="97"/>
      <c r="KF53" s="97"/>
      <c r="KG53" s="97"/>
      <c r="KH53" s="97"/>
      <c r="KI53" s="97"/>
      <c r="KJ53" s="97"/>
      <c r="KK53" s="97"/>
      <c r="KL53" s="97"/>
      <c r="KM53" s="97"/>
      <c r="KN53" s="97"/>
      <c r="KO53" s="97">
        <f>データ!BX7</f>
        <v>-112</v>
      </c>
      <c r="KP53" s="97"/>
      <c r="KQ53" s="97"/>
      <c r="KR53" s="97"/>
      <c r="KS53" s="97"/>
      <c r="KT53" s="97"/>
      <c r="KU53" s="97"/>
      <c r="KV53" s="97"/>
      <c r="KW53" s="97"/>
      <c r="KX53" s="97"/>
      <c r="KY53" s="97"/>
      <c r="KZ53" s="97"/>
      <c r="LA53" s="97"/>
      <c r="LB53" s="97"/>
      <c r="LC53" s="97"/>
      <c r="LD53" s="97"/>
      <c r="LE53" s="97"/>
      <c r="LF53" s="97"/>
      <c r="LG53" s="97"/>
      <c r="LH53" s="97">
        <f>データ!BY7</f>
        <v>-1240</v>
      </c>
      <c r="LI53" s="97"/>
      <c r="LJ53" s="97"/>
      <c r="LK53" s="97"/>
      <c r="LL53" s="97"/>
      <c r="LM53" s="97"/>
      <c r="LN53" s="97"/>
      <c r="LO53" s="97"/>
      <c r="LP53" s="97"/>
      <c r="LQ53" s="97"/>
      <c r="LR53" s="97"/>
      <c r="LS53" s="97"/>
      <c r="LT53" s="97"/>
      <c r="LU53" s="97"/>
      <c r="LV53" s="97"/>
      <c r="LW53" s="97"/>
      <c r="LX53" s="97"/>
      <c r="LY53" s="97"/>
      <c r="LZ53" s="97"/>
      <c r="MA53" s="97">
        <f>データ!BZ7</f>
        <v>2754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175018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8360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11.8</v>
      </c>
      <c r="S77" s="67"/>
      <c r="T77" s="67"/>
      <c r="U77" s="67"/>
      <c r="V77" s="67"/>
      <c r="W77" s="67"/>
      <c r="X77" s="67"/>
      <c r="Y77" s="67"/>
      <c r="Z77" s="67"/>
      <c r="AA77" s="67"/>
      <c r="AB77" s="67"/>
      <c r="AC77" s="67"/>
      <c r="AD77" s="67"/>
      <c r="AE77" s="67"/>
      <c r="AF77" s="68"/>
      <c r="AG77" s="66">
        <f>データ!CC7</f>
        <v>22.5</v>
      </c>
      <c r="AH77" s="67"/>
      <c r="AI77" s="67"/>
      <c r="AJ77" s="67"/>
      <c r="AK77" s="67"/>
      <c r="AL77" s="67"/>
      <c r="AM77" s="67"/>
      <c r="AN77" s="67"/>
      <c r="AO77" s="67"/>
      <c r="AP77" s="67"/>
      <c r="AQ77" s="67"/>
      <c r="AR77" s="67"/>
      <c r="AS77" s="67"/>
      <c r="AT77" s="67"/>
      <c r="AU77" s="68"/>
      <c r="AV77" s="66">
        <f>データ!CD7</f>
        <v>37.200000000000003</v>
      </c>
      <c r="AW77" s="67"/>
      <c r="AX77" s="67"/>
      <c r="AY77" s="67"/>
      <c r="AZ77" s="67"/>
      <c r="BA77" s="67"/>
      <c r="BB77" s="67"/>
      <c r="BC77" s="67"/>
      <c r="BD77" s="67"/>
      <c r="BE77" s="67"/>
      <c r="BF77" s="67"/>
      <c r="BG77" s="67"/>
      <c r="BH77" s="67"/>
      <c r="BI77" s="67"/>
      <c r="BJ77" s="68"/>
      <c r="BK77" s="66">
        <f>データ!CE7</f>
        <v>52</v>
      </c>
      <c r="BL77" s="67"/>
      <c r="BM77" s="67"/>
      <c r="BN77" s="67"/>
      <c r="BO77" s="67"/>
      <c r="BP77" s="67"/>
      <c r="BQ77" s="67"/>
      <c r="BR77" s="67"/>
      <c r="BS77" s="67"/>
      <c r="BT77" s="67"/>
      <c r="BU77" s="67"/>
      <c r="BV77" s="67"/>
      <c r="BW77" s="67"/>
      <c r="BX77" s="67"/>
      <c r="BY77" s="68"/>
      <c r="BZ77" s="66">
        <f>データ!CF7</f>
        <v>64.3</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27.6</v>
      </c>
      <c r="S78" s="67"/>
      <c r="T78" s="67"/>
      <c r="U78" s="67"/>
      <c r="V78" s="67"/>
      <c r="W78" s="67"/>
      <c r="X78" s="67"/>
      <c r="Y78" s="67"/>
      <c r="Z78" s="67"/>
      <c r="AA78" s="67"/>
      <c r="AB78" s="67"/>
      <c r="AC78" s="67"/>
      <c r="AD78" s="67"/>
      <c r="AE78" s="67"/>
      <c r="AF78" s="68"/>
      <c r="AG78" s="66">
        <f>データ!CH7</f>
        <v>33.200000000000003</v>
      </c>
      <c r="AH78" s="67"/>
      <c r="AI78" s="67"/>
      <c r="AJ78" s="67"/>
      <c r="AK78" s="67"/>
      <c r="AL78" s="67"/>
      <c r="AM78" s="67"/>
      <c r="AN78" s="67"/>
      <c r="AO78" s="67"/>
      <c r="AP78" s="67"/>
      <c r="AQ78" s="67"/>
      <c r="AR78" s="67"/>
      <c r="AS78" s="67"/>
      <c r="AT78" s="67"/>
      <c r="AU78" s="68"/>
      <c r="AV78" s="66">
        <f>データ!CI7</f>
        <v>30</v>
      </c>
      <c r="AW78" s="67"/>
      <c r="AX78" s="67"/>
      <c r="AY78" s="67"/>
      <c r="AZ78" s="67"/>
      <c r="BA78" s="67"/>
      <c r="BB78" s="67"/>
      <c r="BC78" s="67"/>
      <c r="BD78" s="67"/>
      <c r="BE78" s="67"/>
      <c r="BF78" s="67"/>
      <c r="BG78" s="67"/>
      <c r="BH78" s="67"/>
      <c r="BI78" s="67"/>
      <c r="BJ78" s="68"/>
      <c r="BK78" s="66">
        <f>データ!CJ7</f>
        <v>36.6</v>
      </c>
      <c r="BL78" s="67"/>
      <c r="BM78" s="67"/>
      <c r="BN78" s="67"/>
      <c r="BO78" s="67"/>
      <c r="BP78" s="67"/>
      <c r="BQ78" s="67"/>
      <c r="BR78" s="67"/>
      <c r="BS78" s="67"/>
      <c r="BT78" s="67"/>
      <c r="BU78" s="67"/>
      <c r="BV78" s="67"/>
      <c r="BW78" s="67"/>
      <c r="BX78" s="67"/>
      <c r="BY78" s="68"/>
      <c r="BZ78" s="66">
        <f>データ!CK7</f>
        <v>42.4</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0</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0</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0</v>
      </c>
      <c r="LF78" s="67"/>
      <c r="LG78" s="67"/>
      <c r="LH78" s="67"/>
      <c r="LI78" s="67"/>
      <c r="LJ78" s="67"/>
      <c r="LK78" s="67"/>
      <c r="LL78" s="67"/>
      <c r="LM78" s="67"/>
      <c r="LN78" s="67"/>
      <c r="LO78" s="67"/>
      <c r="LP78" s="67"/>
      <c r="LQ78" s="67"/>
      <c r="LR78" s="67"/>
      <c r="LS78" s="68"/>
      <c r="LT78" s="66">
        <f>データ!DH7</f>
        <v>0</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【121.3】</v>
      </c>
      <c r="C88" s="34" t="str">
        <f>データ!AT6</f>
        <v>【0.0】</v>
      </c>
      <c r="D88" s="34" t="str">
        <f>データ!BE6</f>
        <v>【0】</v>
      </c>
      <c r="E88" s="34" t="str">
        <f>データ!DU6</f>
        <v>【124.6】</v>
      </c>
      <c r="F88" s="34" t="str">
        <f>データ!BP6</f>
        <v>【35.6】</v>
      </c>
      <c r="G88" s="34" t="str">
        <f>データ!CA6</f>
        <v>【25,769】</v>
      </c>
      <c r="H88" s="34" t="str">
        <f>データ!CL6</f>
        <v>【57.2】</v>
      </c>
      <c r="I88" s="34" t="s">
        <v>47</v>
      </c>
      <c r="J88" s="34" t="s">
        <v>47</v>
      </c>
      <c r="K88" s="34" t="str">
        <f>データ!CY6</f>
        <v>【320.6】</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J57LOK35EoST0yJieqE4BzJrI3DrPOgBOWKe5mR5RpKI7OD3AVmVvVuO9uN75TG0rN6y9HX6PrkMI4rAR92BsQ==" saltValue="iUPZSTyXJc/UiPVe9LnbQ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92</v>
      </c>
      <c r="AO5" s="47" t="s">
        <v>93</v>
      </c>
      <c r="AP5" s="47" t="s">
        <v>94</v>
      </c>
      <c r="AQ5" s="47" t="s">
        <v>95</v>
      </c>
      <c r="AR5" s="47" t="s">
        <v>96</v>
      </c>
      <c r="AS5" s="47" t="s">
        <v>97</v>
      </c>
      <c r="AT5" s="47" t="s">
        <v>98</v>
      </c>
      <c r="AU5" s="47" t="s">
        <v>101</v>
      </c>
      <c r="AV5" s="47" t="s">
        <v>99</v>
      </c>
      <c r="AW5" s="47" t="s">
        <v>102</v>
      </c>
      <c r="AX5" s="47" t="s">
        <v>103</v>
      </c>
      <c r="AY5" s="47" t="s">
        <v>92</v>
      </c>
      <c r="AZ5" s="47" t="s">
        <v>93</v>
      </c>
      <c r="BA5" s="47" t="s">
        <v>94</v>
      </c>
      <c r="BB5" s="47" t="s">
        <v>95</v>
      </c>
      <c r="BC5" s="47" t="s">
        <v>96</v>
      </c>
      <c r="BD5" s="47" t="s">
        <v>97</v>
      </c>
      <c r="BE5" s="47" t="s">
        <v>98</v>
      </c>
      <c r="BF5" s="47" t="s">
        <v>101</v>
      </c>
      <c r="BG5" s="47" t="s">
        <v>99</v>
      </c>
      <c r="BH5" s="47" t="s">
        <v>102</v>
      </c>
      <c r="BI5" s="47" t="s">
        <v>104</v>
      </c>
      <c r="BJ5" s="47" t="s">
        <v>105</v>
      </c>
      <c r="BK5" s="47" t="s">
        <v>93</v>
      </c>
      <c r="BL5" s="47" t="s">
        <v>94</v>
      </c>
      <c r="BM5" s="47" t="s">
        <v>95</v>
      </c>
      <c r="BN5" s="47" t="s">
        <v>96</v>
      </c>
      <c r="BO5" s="47" t="s">
        <v>97</v>
      </c>
      <c r="BP5" s="47" t="s">
        <v>98</v>
      </c>
      <c r="BQ5" s="47" t="s">
        <v>88</v>
      </c>
      <c r="BR5" s="47" t="s">
        <v>89</v>
      </c>
      <c r="BS5" s="47" t="s">
        <v>100</v>
      </c>
      <c r="BT5" s="47" t="s">
        <v>103</v>
      </c>
      <c r="BU5" s="47" t="s">
        <v>92</v>
      </c>
      <c r="BV5" s="47" t="s">
        <v>93</v>
      </c>
      <c r="BW5" s="47" t="s">
        <v>94</v>
      </c>
      <c r="BX5" s="47" t="s">
        <v>95</v>
      </c>
      <c r="BY5" s="47" t="s">
        <v>96</v>
      </c>
      <c r="BZ5" s="47" t="s">
        <v>97</v>
      </c>
      <c r="CA5" s="47" t="s">
        <v>98</v>
      </c>
      <c r="CB5" s="47" t="s">
        <v>88</v>
      </c>
      <c r="CC5" s="47" t="s">
        <v>99</v>
      </c>
      <c r="CD5" s="47" t="s">
        <v>102</v>
      </c>
      <c r="CE5" s="47" t="s">
        <v>103</v>
      </c>
      <c r="CF5" s="47" t="s">
        <v>92</v>
      </c>
      <c r="CG5" s="47" t="s">
        <v>93</v>
      </c>
      <c r="CH5" s="47" t="s">
        <v>94</v>
      </c>
      <c r="CI5" s="47" t="s">
        <v>95</v>
      </c>
      <c r="CJ5" s="47" t="s">
        <v>96</v>
      </c>
      <c r="CK5" s="47" t="s">
        <v>97</v>
      </c>
      <c r="CL5" s="47" t="s">
        <v>98</v>
      </c>
      <c r="CM5" s="145"/>
      <c r="CN5" s="145"/>
      <c r="CO5" s="47" t="s">
        <v>101</v>
      </c>
      <c r="CP5" s="47" t="s">
        <v>99</v>
      </c>
      <c r="CQ5" s="47" t="s">
        <v>102</v>
      </c>
      <c r="CR5" s="47" t="s">
        <v>103</v>
      </c>
      <c r="CS5" s="47" t="s">
        <v>92</v>
      </c>
      <c r="CT5" s="47" t="s">
        <v>93</v>
      </c>
      <c r="CU5" s="47" t="s">
        <v>94</v>
      </c>
      <c r="CV5" s="47" t="s">
        <v>95</v>
      </c>
      <c r="CW5" s="47" t="s">
        <v>96</v>
      </c>
      <c r="CX5" s="47" t="s">
        <v>97</v>
      </c>
      <c r="CY5" s="47" t="s">
        <v>98</v>
      </c>
      <c r="CZ5" s="47" t="s">
        <v>101</v>
      </c>
      <c r="DA5" s="47" t="s">
        <v>99</v>
      </c>
      <c r="DB5" s="47" t="s">
        <v>102</v>
      </c>
      <c r="DC5" s="47" t="s">
        <v>103</v>
      </c>
      <c r="DD5" s="47" t="s">
        <v>92</v>
      </c>
      <c r="DE5" s="47" t="s">
        <v>93</v>
      </c>
      <c r="DF5" s="47" t="s">
        <v>94</v>
      </c>
      <c r="DG5" s="47" t="s">
        <v>95</v>
      </c>
      <c r="DH5" s="47" t="s">
        <v>96</v>
      </c>
      <c r="DI5" s="47" t="s">
        <v>97</v>
      </c>
      <c r="DJ5" s="47" t="s">
        <v>35</v>
      </c>
      <c r="DK5" s="47" t="s">
        <v>101</v>
      </c>
      <c r="DL5" s="47" t="s">
        <v>89</v>
      </c>
      <c r="DM5" s="47" t="s">
        <v>102</v>
      </c>
      <c r="DN5" s="47" t="s">
        <v>104</v>
      </c>
      <c r="DO5" s="47" t="s">
        <v>92</v>
      </c>
      <c r="DP5" s="47" t="s">
        <v>93</v>
      </c>
      <c r="DQ5" s="47" t="s">
        <v>94</v>
      </c>
      <c r="DR5" s="47" t="s">
        <v>95</v>
      </c>
      <c r="DS5" s="47" t="s">
        <v>96</v>
      </c>
      <c r="DT5" s="47" t="s">
        <v>97</v>
      </c>
      <c r="DU5" s="47" t="s">
        <v>98</v>
      </c>
    </row>
    <row r="6" spans="1:125" s="54" customFormat="1" x14ac:dyDescent="0.15">
      <c r="A6" s="37" t="s">
        <v>106</v>
      </c>
      <c r="B6" s="48">
        <f>B8</f>
        <v>2022</v>
      </c>
      <c r="C6" s="48">
        <f t="shared" ref="C6:X6" si="1">C8</f>
        <v>242012</v>
      </c>
      <c r="D6" s="48">
        <f t="shared" si="1"/>
        <v>46</v>
      </c>
      <c r="E6" s="48">
        <f t="shared" si="1"/>
        <v>14</v>
      </c>
      <c r="F6" s="48">
        <f t="shared" si="1"/>
        <v>0</v>
      </c>
      <c r="G6" s="48">
        <f t="shared" si="1"/>
        <v>1</v>
      </c>
      <c r="H6" s="48" t="str">
        <f>SUBSTITUTE(H8,"　","")</f>
        <v>三重県津市</v>
      </c>
      <c r="I6" s="48" t="str">
        <f t="shared" si="1"/>
        <v>お城東駐車場</v>
      </c>
      <c r="J6" s="48" t="str">
        <f t="shared" si="1"/>
        <v>法適用</v>
      </c>
      <c r="K6" s="48" t="str">
        <f t="shared" si="1"/>
        <v>駐車場整備事業</v>
      </c>
      <c r="L6" s="48" t="str">
        <f t="shared" si="1"/>
        <v>-</v>
      </c>
      <c r="M6" s="48" t="str">
        <f t="shared" si="1"/>
        <v>Ａ３Ｂ２</v>
      </c>
      <c r="N6" s="48" t="str">
        <f t="shared" si="1"/>
        <v>非設置</v>
      </c>
      <c r="O6" s="49">
        <f t="shared" si="1"/>
        <v>89.1</v>
      </c>
      <c r="P6" s="50" t="str">
        <f t="shared" si="1"/>
        <v>都市計画駐車場</v>
      </c>
      <c r="Q6" s="50" t="str">
        <f t="shared" si="1"/>
        <v>広場式</v>
      </c>
      <c r="R6" s="51">
        <f t="shared" si="1"/>
        <v>44</v>
      </c>
      <c r="S6" s="50" t="str">
        <f t="shared" si="1"/>
        <v>無</v>
      </c>
      <c r="T6" s="50" t="str">
        <f t="shared" si="1"/>
        <v>無</v>
      </c>
      <c r="U6" s="51">
        <f t="shared" si="1"/>
        <v>4147</v>
      </c>
      <c r="V6" s="51">
        <f t="shared" si="1"/>
        <v>179</v>
      </c>
      <c r="W6" s="51">
        <f t="shared" si="1"/>
        <v>150</v>
      </c>
      <c r="X6" s="50" t="str">
        <f t="shared" si="1"/>
        <v>無</v>
      </c>
      <c r="Y6" s="52">
        <f>IF(Y8="-",NA(),Y8)</f>
        <v>186.2</v>
      </c>
      <c r="Z6" s="52">
        <f t="shared" ref="Z6:AH6" si="2">IF(Z8="-",NA(),Z8)</f>
        <v>174.9</v>
      </c>
      <c r="AA6" s="52">
        <f t="shared" si="2"/>
        <v>131.4</v>
      </c>
      <c r="AB6" s="52">
        <f t="shared" si="2"/>
        <v>135.9</v>
      </c>
      <c r="AC6" s="52">
        <f t="shared" si="2"/>
        <v>131.30000000000001</v>
      </c>
      <c r="AD6" s="52">
        <f t="shared" si="2"/>
        <v>147.30000000000001</v>
      </c>
      <c r="AE6" s="52">
        <f t="shared" si="2"/>
        <v>253.2</v>
      </c>
      <c r="AF6" s="52">
        <f t="shared" si="2"/>
        <v>90.6</v>
      </c>
      <c r="AG6" s="52">
        <f t="shared" si="2"/>
        <v>95.5</v>
      </c>
      <c r="AH6" s="52">
        <f t="shared" si="2"/>
        <v>101.1</v>
      </c>
      <c r="AI6" s="49" t="str">
        <f>IF(AI8="-","",IF(AI8="-","【-】","【"&amp;SUBSTITUTE(TEXT(AI8,"#,##0.0"),"-","△")&amp;"】"))</f>
        <v>【121.3】</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46.3</v>
      </c>
      <c r="BG6" s="52">
        <f t="shared" ref="BG6:BO6" si="5">IF(BG8="-",NA(),BG8)</f>
        <v>47</v>
      </c>
      <c r="BH6" s="52">
        <f t="shared" si="5"/>
        <v>30.3</v>
      </c>
      <c r="BI6" s="52">
        <f t="shared" si="5"/>
        <v>1.8</v>
      </c>
      <c r="BJ6" s="52">
        <f t="shared" si="5"/>
        <v>30.3</v>
      </c>
      <c r="BK6" s="52">
        <f t="shared" si="5"/>
        <v>43.5</v>
      </c>
      <c r="BL6" s="52">
        <f t="shared" si="5"/>
        <v>59.5</v>
      </c>
      <c r="BM6" s="52">
        <f t="shared" si="5"/>
        <v>-40.799999999999997</v>
      </c>
      <c r="BN6" s="52">
        <f t="shared" si="5"/>
        <v>71</v>
      </c>
      <c r="BO6" s="52">
        <f t="shared" si="5"/>
        <v>27.9</v>
      </c>
      <c r="BP6" s="49" t="str">
        <f>IF(BP8="-","",IF(BP8="-","【-】","【"&amp;SUBSTITUTE(TEXT(BP8,"#,##0.0"),"-","△")&amp;"】"))</f>
        <v>【35.6】</v>
      </c>
      <c r="BQ6" s="53">
        <f>IF(BQ8="-",NA(),BQ8)</f>
        <v>15233</v>
      </c>
      <c r="BR6" s="53">
        <f t="shared" ref="BR6:BZ6" si="6">IF(BR8="-",NA(),BR8)</f>
        <v>14075</v>
      </c>
      <c r="BS6" s="53">
        <f t="shared" si="6"/>
        <v>7281</v>
      </c>
      <c r="BT6" s="53">
        <f t="shared" si="6"/>
        <v>7840</v>
      </c>
      <c r="BU6" s="53">
        <f t="shared" si="6"/>
        <v>6881</v>
      </c>
      <c r="BV6" s="53">
        <f t="shared" si="6"/>
        <v>7762</v>
      </c>
      <c r="BW6" s="53">
        <f t="shared" si="6"/>
        <v>7824</v>
      </c>
      <c r="BX6" s="53">
        <f t="shared" si="6"/>
        <v>-112</v>
      </c>
      <c r="BY6" s="53">
        <f t="shared" si="6"/>
        <v>-1240</v>
      </c>
      <c r="BZ6" s="53">
        <f t="shared" si="6"/>
        <v>2754</v>
      </c>
      <c r="CA6" s="51" t="str">
        <f>IF(CA8="-","",IF(CA8="-","【-】","【"&amp;SUBSTITUTE(TEXT(CA8,"#,##0"),"-","△")&amp;"】"))</f>
        <v>【25,769】</v>
      </c>
      <c r="CB6" s="52">
        <f>IF(CB8="-",NA(),CB8)</f>
        <v>11.8</v>
      </c>
      <c r="CC6" s="52">
        <f t="shared" ref="CC6:CK6" si="7">IF(CC8="-",NA(),CC8)</f>
        <v>22.5</v>
      </c>
      <c r="CD6" s="52">
        <f t="shared" si="7"/>
        <v>37.200000000000003</v>
      </c>
      <c r="CE6" s="52">
        <f t="shared" si="7"/>
        <v>52</v>
      </c>
      <c r="CF6" s="52">
        <f t="shared" si="7"/>
        <v>64.3</v>
      </c>
      <c r="CG6" s="52">
        <f t="shared" si="7"/>
        <v>27.6</v>
      </c>
      <c r="CH6" s="52">
        <f t="shared" si="7"/>
        <v>33.200000000000003</v>
      </c>
      <c r="CI6" s="52">
        <f t="shared" si="7"/>
        <v>30</v>
      </c>
      <c r="CJ6" s="52">
        <f t="shared" si="7"/>
        <v>36.6</v>
      </c>
      <c r="CK6" s="52">
        <f t="shared" si="7"/>
        <v>42.4</v>
      </c>
      <c r="CL6" s="49" t="str">
        <f>IF(CL8="-","",IF(CL8="-","【-】","【"&amp;SUBSTITUTE(TEXT(CL8,"#,##0.0"),"-","△")&amp;"】"))</f>
        <v>【57.2】</v>
      </c>
      <c r="CM6" s="51">
        <f t="shared" ref="CM6:CN6" si="8">CM8</f>
        <v>175018</v>
      </c>
      <c r="CN6" s="51">
        <f t="shared" si="8"/>
        <v>8360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【320.6】</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【0.0】</v>
      </c>
      <c r="DK6" s="52">
        <f>IF(DK8="-",NA(),DK8)</f>
        <v>143.6</v>
      </c>
      <c r="DL6" s="52">
        <f t="shared" ref="DL6:DT6" si="11">IF(DL8="-",NA(),DL8)</f>
        <v>131.30000000000001</v>
      </c>
      <c r="DM6" s="52">
        <f t="shared" si="11"/>
        <v>108.4</v>
      </c>
      <c r="DN6" s="52">
        <f t="shared" si="11"/>
        <v>103.4</v>
      </c>
      <c r="DO6" s="52">
        <f t="shared" si="11"/>
        <v>101.1</v>
      </c>
      <c r="DP6" s="52">
        <f t="shared" si="11"/>
        <v>98.5</v>
      </c>
      <c r="DQ6" s="52">
        <f t="shared" si="11"/>
        <v>94.3</v>
      </c>
      <c r="DR6" s="52">
        <f t="shared" si="11"/>
        <v>65.5</v>
      </c>
      <c r="DS6" s="52">
        <f t="shared" si="11"/>
        <v>66.5</v>
      </c>
      <c r="DT6" s="52">
        <f t="shared" si="11"/>
        <v>75</v>
      </c>
      <c r="DU6" s="49" t="str">
        <f>IF(DU8="-","",IF(DU8="-","【-】","【"&amp;SUBSTITUTE(TEXT(DU8,"#,##0.0"),"-","△")&amp;"】"))</f>
        <v>【124.6】</v>
      </c>
    </row>
    <row r="7" spans="1:125" s="54" customFormat="1" x14ac:dyDescent="0.15">
      <c r="A7" s="37" t="s">
        <v>107</v>
      </c>
      <c r="B7" s="48">
        <f t="shared" ref="B7:X7" si="12">B8</f>
        <v>2022</v>
      </c>
      <c r="C7" s="48">
        <f t="shared" si="12"/>
        <v>242012</v>
      </c>
      <c r="D7" s="48">
        <f t="shared" si="12"/>
        <v>46</v>
      </c>
      <c r="E7" s="48">
        <f t="shared" si="12"/>
        <v>14</v>
      </c>
      <c r="F7" s="48">
        <f t="shared" si="12"/>
        <v>0</v>
      </c>
      <c r="G7" s="48">
        <f t="shared" si="12"/>
        <v>1</v>
      </c>
      <c r="H7" s="48" t="str">
        <f t="shared" si="12"/>
        <v>三重県　津市</v>
      </c>
      <c r="I7" s="48" t="str">
        <f t="shared" si="12"/>
        <v>お城東駐車場</v>
      </c>
      <c r="J7" s="48" t="str">
        <f t="shared" si="12"/>
        <v>法適用</v>
      </c>
      <c r="K7" s="48" t="str">
        <f t="shared" si="12"/>
        <v>駐車場整備事業</v>
      </c>
      <c r="L7" s="48" t="str">
        <f t="shared" si="12"/>
        <v>-</v>
      </c>
      <c r="M7" s="48" t="str">
        <f t="shared" si="12"/>
        <v>Ａ３Ｂ２</v>
      </c>
      <c r="N7" s="48" t="str">
        <f t="shared" si="12"/>
        <v>非設置</v>
      </c>
      <c r="O7" s="49">
        <f t="shared" si="12"/>
        <v>89.1</v>
      </c>
      <c r="P7" s="50" t="str">
        <f t="shared" si="12"/>
        <v>都市計画駐車場</v>
      </c>
      <c r="Q7" s="50" t="str">
        <f t="shared" si="12"/>
        <v>広場式</v>
      </c>
      <c r="R7" s="51">
        <f t="shared" si="12"/>
        <v>44</v>
      </c>
      <c r="S7" s="50" t="str">
        <f t="shared" si="12"/>
        <v>無</v>
      </c>
      <c r="T7" s="50" t="str">
        <f t="shared" si="12"/>
        <v>無</v>
      </c>
      <c r="U7" s="51">
        <f t="shared" si="12"/>
        <v>4147</v>
      </c>
      <c r="V7" s="51">
        <f t="shared" si="12"/>
        <v>179</v>
      </c>
      <c r="W7" s="51">
        <f t="shared" si="12"/>
        <v>150</v>
      </c>
      <c r="X7" s="50" t="str">
        <f t="shared" si="12"/>
        <v>無</v>
      </c>
      <c r="Y7" s="52">
        <f>Y8</f>
        <v>186.2</v>
      </c>
      <c r="Z7" s="52">
        <f t="shared" ref="Z7:AH7" si="13">Z8</f>
        <v>174.9</v>
      </c>
      <c r="AA7" s="52">
        <f t="shared" si="13"/>
        <v>131.4</v>
      </c>
      <c r="AB7" s="52">
        <f t="shared" si="13"/>
        <v>135.9</v>
      </c>
      <c r="AC7" s="52">
        <f t="shared" si="13"/>
        <v>131.30000000000001</v>
      </c>
      <c r="AD7" s="52">
        <f t="shared" si="13"/>
        <v>147.30000000000001</v>
      </c>
      <c r="AE7" s="52">
        <f t="shared" si="13"/>
        <v>253.2</v>
      </c>
      <c r="AF7" s="52">
        <f t="shared" si="13"/>
        <v>90.6</v>
      </c>
      <c r="AG7" s="52">
        <f t="shared" si="13"/>
        <v>95.5</v>
      </c>
      <c r="AH7" s="52">
        <f t="shared" si="13"/>
        <v>101.1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46.3</v>
      </c>
      <c r="BG7" s="52">
        <f t="shared" ref="BG7:BO7" si="16">BG8</f>
        <v>47</v>
      </c>
      <c r="BH7" s="52">
        <f t="shared" si="16"/>
        <v>30.3</v>
      </c>
      <c r="BI7" s="52">
        <f t="shared" si="16"/>
        <v>1.8</v>
      </c>
      <c r="BJ7" s="52">
        <f t="shared" si="16"/>
        <v>30.3</v>
      </c>
      <c r="BK7" s="52">
        <f t="shared" si="16"/>
        <v>43.5</v>
      </c>
      <c r="BL7" s="52">
        <f t="shared" si="16"/>
        <v>59.5</v>
      </c>
      <c r="BM7" s="52">
        <f t="shared" si="16"/>
        <v>-40.799999999999997</v>
      </c>
      <c r="BN7" s="52">
        <f t="shared" si="16"/>
        <v>71</v>
      </c>
      <c r="BO7" s="52">
        <f t="shared" si="16"/>
        <v>27.9</v>
      </c>
      <c r="BP7" s="49"/>
      <c r="BQ7" s="53">
        <f>BQ8</f>
        <v>15233</v>
      </c>
      <c r="BR7" s="53">
        <f t="shared" ref="BR7:BZ7" si="17">BR8</f>
        <v>14075</v>
      </c>
      <c r="BS7" s="53">
        <f t="shared" si="17"/>
        <v>7281</v>
      </c>
      <c r="BT7" s="53">
        <f t="shared" si="17"/>
        <v>7840</v>
      </c>
      <c r="BU7" s="53">
        <f t="shared" si="17"/>
        <v>6881</v>
      </c>
      <c r="BV7" s="53">
        <f t="shared" si="17"/>
        <v>7762</v>
      </c>
      <c r="BW7" s="53">
        <f t="shared" si="17"/>
        <v>7824</v>
      </c>
      <c r="BX7" s="53">
        <f t="shared" si="17"/>
        <v>-112</v>
      </c>
      <c r="BY7" s="53">
        <f t="shared" si="17"/>
        <v>-1240</v>
      </c>
      <c r="BZ7" s="53">
        <f t="shared" si="17"/>
        <v>2754</v>
      </c>
      <c r="CA7" s="51"/>
      <c r="CB7" s="52">
        <f>CB8</f>
        <v>11.8</v>
      </c>
      <c r="CC7" s="52">
        <f t="shared" ref="CC7:CK7" si="18">CC8</f>
        <v>22.5</v>
      </c>
      <c r="CD7" s="52">
        <f t="shared" si="18"/>
        <v>37.200000000000003</v>
      </c>
      <c r="CE7" s="52">
        <f t="shared" si="18"/>
        <v>52</v>
      </c>
      <c r="CF7" s="52">
        <f t="shared" si="18"/>
        <v>64.3</v>
      </c>
      <c r="CG7" s="52">
        <f t="shared" si="18"/>
        <v>27.6</v>
      </c>
      <c r="CH7" s="52">
        <f t="shared" si="18"/>
        <v>33.200000000000003</v>
      </c>
      <c r="CI7" s="52">
        <f t="shared" si="18"/>
        <v>30</v>
      </c>
      <c r="CJ7" s="52">
        <f t="shared" si="18"/>
        <v>36.6</v>
      </c>
      <c r="CK7" s="52">
        <f t="shared" si="18"/>
        <v>42.4</v>
      </c>
      <c r="CL7" s="49"/>
      <c r="CM7" s="51">
        <f>CM8</f>
        <v>175018</v>
      </c>
      <c r="CN7" s="51">
        <f>CN8</f>
        <v>8360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143.6</v>
      </c>
      <c r="DL7" s="52">
        <f t="shared" ref="DL7:DT7" si="21">DL8</f>
        <v>131.30000000000001</v>
      </c>
      <c r="DM7" s="52">
        <f t="shared" si="21"/>
        <v>108.4</v>
      </c>
      <c r="DN7" s="52">
        <f t="shared" si="21"/>
        <v>103.4</v>
      </c>
      <c r="DO7" s="52">
        <f t="shared" si="21"/>
        <v>101.1</v>
      </c>
      <c r="DP7" s="52">
        <f t="shared" si="21"/>
        <v>98.5</v>
      </c>
      <c r="DQ7" s="52">
        <f t="shared" si="21"/>
        <v>94.3</v>
      </c>
      <c r="DR7" s="52">
        <f t="shared" si="21"/>
        <v>65.5</v>
      </c>
      <c r="DS7" s="52">
        <f t="shared" si="21"/>
        <v>66.5</v>
      </c>
      <c r="DT7" s="52">
        <f t="shared" si="21"/>
        <v>75</v>
      </c>
      <c r="DU7" s="49"/>
    </row>
    <row r="8" spans="1:125" s="54" customFormat="1" x14ac:dyDescent="0.15">
      <c r="A8" s="37"/>
      <c r="B8" s="55">
        <v>2022</v>
      </c>
      <c r="C8" s="55">
        <v>242012</v>
      </c>
      <c r="D8" s="55">
        <v>46</v>
      </c>
      <c r="E8" s="55">
        <v>14</v>
      </c>
      <c r="F8" s="55">
        <v>0</v>
      </c>
      <c r="G8" s="55">
        <v>1</v>
      </c>
      <c r="H8" s="55" t="s">
        <v>108</v>
      </c>
      <c r="I8" s="55" t="s">
        <v>109</v>
      </c>
      <c r="J8" s="55" t="s">
        <v>110</v>
      </c>
      <c r="K8" s="55" t="s">
        <v>111</v>
      </c>
      <c r="L8" s="55" t="s">
        <v>112</v>
      </c>
      <c r="M8" s="55" t="s">
        <v>113</v>
      </c>
      <c r="N8" s="55" t="s">
        <v>114</v>
      </c>
      <c r="O8" s="56">
        <v>89.1</v>
      </c>
      <c r="P8" s="57" t="s">
        <v>115</v>
      </c>
      <c r="Q8" s="57" t="s">
        <v>116</v>
      </c>
      <c r="R8" s="58">
        <v>44</v>
      </c>
      <c r="S8" s="57" t="s">
        <v>117</v>
      </c>
      <c r="T8" s="57" t="s">
        <v>117</v>
      </c>
      <c r="U8" s="58">
        <v>4147</v>
      </c>
      <c r="V8" s="58">
        <v>179</v>
      </c>
      <c r="W8" s="58">
        <v>150</v>
      </c>
      <c r="X8" s="57" t="s">
        <v>117</v>
      </c>
      <c r="Y8" s="59">
        <v>186.2</v>
      </c>
      <c r="Z8" s="59">
        <v>174.9</v>
      </c>
      <c r="AA8" s="59">
        <v>131.4</v>
      </c>
      <c r="AB8" s="59">
        <v>135.9</v>
      </c>
      <c r="AC8" s="59">
        <v>131.30000000000001</v>
      </c>
      <c r="AD8" s="59">
        <v>147.30000000000001</v>
      </c>
      <c r="AE8" s="59">
        <v>253.2</v>
      </c>
      <c r="AF8" s="59">
        <v>90.6</v>
      </c>
      <c r="AG8" s="59">
        <v>95.5</v>
      </c>
      <c r="AH8" s="59">
        <v>101.1</v>
      </c>
      <c r="AI8" s="56">
        <v>121.3</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46.3</v>
      </c>
      <c r="BG8" s="59">
        <v>47</v>
      </c>
      <c r="BH8" s="59">
        <v>30.3</v>
      </c>
      <c r="BI8" s="59">
        <v>1.8</v>
      </c>
      <c r="BJ8" s="59">
        <v>30.3</v>
      </c>
      <c r="BK8" s="59">
        <v>43.5</v>
      </c>
      <c r="BL8" s="59">
        <v>59.5</v>
      </c>
      <c r="BM8" s="59">
        <v>-40.799999999999997</v>
      </c>
      <c r="BN8" s="59">
        <v>71</v>
      </c>
      <c r="BO8" s="59">
        <v>27.9</v>
      </c>
      <c r="BP8" s="56">
        <v>35.6</v>
      </c>
      <c r="BQ8" s="60">
        <v>15233</v>
      </c>
      <c r="BR8" s="60">
        <v>14075</v>
      </c>
      <c r="BS8" s="60">
        <v>7281</v>
      </c>
      <c r="BT8" s="61">
        <v>7840</v>
      </c>
      <c r="BU8" s="61">
        <v>6881</v>
      </c>
      <c r="BV8" s="60">
        <v>7762</v>
      </c>
      <c r="BW8" s="60">
        <v>7824</v>
      </c>
      <c r="BX8" s="60">
        <v>-112</v>
      </c>
      <c r="BY8" s="60">
        <v>-1240</v>
      </c>
      <c r="BZ8" s="60">
        <v>2754</v>
      </c>
      <c r="CA8" s="58">
        <v>25769</v>
      </c>
      <c r="CB8" s="59">
        <v>11.8</v>
      </c>
      <c r="CC8" s="59">
        <v>22.5</v>
      </c>
      <c r="CD8" s="59">
        <v>37.200000000000003</v>
      </c>
      <c r="CE8" s="59">
        <v>52</v>
      </c>
      <c r="CF8" s="59">
        <v>64.3</v>
      </c>
      <c r="CG8" s="59">
        <v>27.6</v>
      </c>
      <c r="CH8" s="59">
        <v>33.200000000000003</v>
      </c>
      <c r="CI8" s="59">
        <v>30</v>
      </c>
      <c r="CJ8" s="59">
        <v>36.6</v>
      </c>
      <c r="CK8" s="59">
        <v>42.4</v>
      </c>
      <c r="CL8" s="56">
        <v>57.2</v>
      </c>
      <c r="CM8" s="58">
        <v>175018</v>
      </c>
      <c r="CN8" s="58">
        <v>8360</v>
      </c>
      <c r="CO8" s="59">
        <v>0</v>
      </c>
      <c r="CP8" s="59">
        <v>0</v>
      </c>
      <c r="CQ8" s="59">
        <v>0</v>
      </c>
      <c r="CR8" s="59">
        <v>0</v>
      </c>
      <c r="CS8" s="59">
        <v>0</v>
      </c>
      <c r="CT8" s="59">
        <v>0</v>
      </c>
      <c r="CU8" s="59">
        <v>0</v>
      </c>
      <c r="CV8" s="59">
        <v>0</v>
      </c>
      <c r="CW8" s="59">
        <v>0</v>
      </c>
      <c r="CX8" s="59">
        <v>0</v>
      </c>
      <c r="CY8" s="56">
        <v>320.60000000000002</v>
      </c>
      <c r="CZ8" s="59">
        <v>0</v>
      </c>
      <c r="DA8" s="59">
        <v>0</v>
      </c>
      <c r="DB8" s="59">
        <v>0</v>
      </c>
      <c r="DC8" s="59">
        <v>0</v>
      </c>
      <c r="DD8" s="59">
        <v>0</v>
      </c>
      <c r="DE8" s="59">
        <v>0</v>
      </c>
      <c r="DF8" s="59">
        <v>0</v>
      </c>
      <c r="DG8" s="59">
        <v>0</v>
      </c>
      <c r="DH8" s="59">
        <v>0</v>
      </c>
      <c r="DI8" s="59">
        <v>0</v>
      </c>
      <c r="DJ8" s="56">
        <v>0</v>
      </c>
      <c r="DK8" s="59">
        <v>143.6</v>
      </c>
      <c r="DL8" s="59">
        <v>131.30000000000001</v>
      </c>
      <c r="DM8" s="59">
        <v>108.4</v>
      </c>
      <c r="DN8" s="59">
        <v>103.4</v>
      </c>
      <c r="DO8" s="59">
        <v>101.1</v>
      </c>
      <c r="DP8" s="59">
        <v>98.5</v>
      </c>
      <c r="DQ8" s="59">
        <v>94.3</v>
      </c>
      <c r="DR8" s="59">
        <v>65.5</v>
      </c>
      <c r="DS8" s="59">
        <v>66.5</v>
      </c>
      <c r="DT8" s="59">
        <v>75</v>
      </c>
      <c r="DU8" s="56">
        <v>124.6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