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10_HP公開用\01_津市\"/>
    </mc:Choice>
  </mc:AlternateContent>
  <workbookProtection workbookAlgorithmName="SHA-512" workbookHashValue="nUjEBYdjJayFiQpjCrATWEE22YRFiTr4Sx3x20Huq64E5f5UJjpHz5b7upSkgTqT+rSqtjnBrgeYV+EbHDf0HA==" workbookSaltValue="DfB5KB0qigX0b7ZEyB3VhA==" workbookSpinCount="100000" lockStructure="1"/>
  <bookViews>
    <workbookView xWindow="0" yWindow="0" windowWidth="15360" windowHeight="7632"/>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S6" i="5"/>
  <c r="R6" i="5"/>
  <c r="Q6" i="5"/>
  <c r="W10" i="4" s="1"/>
  <c r="P6" i="5"/>
  <c r="P10" i="4" s="1"/>
  <c r="O6" i="5"/>
  <c r="N6" i="5"/>
  <c r="M6" i="5"/>
  <c r="AD8" i="4" s="1"/>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BB10" i="4"/>
  <c r="AT10" i="4"/>
  <c r="I10" i="4"/>
  <c r="B10" i="4"/>
  <c r="BB8" i="4"/>
  <c r="AT8" i="4"/>
  <c r="AL8" i="4"/>
  <c r="W8" i="4"/>
  <c r="P8" i="4"/>
  <c r="B8"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<sst xmlns="http://schemas.openxmlformats.org/spreadsheetml/2006/main" count="228" uniqueCount="114">
  <si>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</si>
  <si>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</si>
  <si>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</si>
  <si>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</si>
  <si>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</si>
  <si>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</si>
  <si>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</si>
  <si>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</si>
  <si>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</si>
  <si>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</si>
  <si>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</si>
  <si>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</si>
  <si>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</si>
  <si>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</si>
  <si>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</si>
  <si>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</si>
  <si>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</si>
  <si>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</si>
  <si>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</si>
  <si>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</si>
  <si>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</si>
  <si>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</si>
  <si>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</si>
  <si>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</si>
  <si>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</si>
  <si>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</si>
  <si>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</si>
  <si>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</si>
  <si>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</si>
  <si>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</si>
  <si>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</si>
  <si>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</si>
  <si>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</si>
  <si>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</si>
  <si>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</si>
  <si>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</si>
  <si>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</si>
  <si>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</si>
  <si>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</si>
  <si>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</si>
  <si>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</si>
  <si>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</si>
  <si>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</si>
  <si>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</si>
  <si>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</si>
  <si>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</si>
  <si>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</si>
  <si>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</si>
  <si>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</si>
  <si>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</si>
  <si>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</si>
  <si>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</si>
  <si>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</si>
  <si>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</si>
  <si>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</si>
  <si>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</si>
  <si>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</si>
  <si>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</si>
  <si>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</si>
  <si>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</si>
  <si>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</si>
  <si>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</si>
  <si>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</si>
  <si>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</si>
  <si>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</si>
  <si>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</si>
  <si>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</si>
  <si>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</si>
  <si>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</si>
  <si>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</si>
  <si>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</si>
  <si>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</si>
  <si>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</si>
  <si>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</si>
  <si>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</si>
  <si>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</si>
  <si>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</si>
  <si>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</si>
  <si>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</si>
  <si>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</si>
  <si>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</si>
  <si>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</si>
  <si>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</si>
  <si>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</si>
  <si>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</si>
  <si>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</si>
  <si>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</si>
  <si>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</si>
  <si>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</si>
  <si>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</si>
  <si>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</si>
  <si>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</si>
  <si>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</si>
  <si>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</si>
  <si>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</si>
  <si>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</si>
  <si>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</si>
  <si>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</si>
  <si>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</si>
  <si>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</si>
  <si>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</si>
  <si>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</si>
  <si>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</si>
  <si>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</si>
  <si>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</si>
  <si>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</si>
  <si>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</si>
  <si>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</si>
  <si>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</si>
  <si>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</si>
  <si>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</si>
  <si>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①有形固定資産減価償却率は、類似団体平均値及び全国平均値を上回っており、老朽化の進んだ資産を多く保有している状況である。今後、更に更新が必要な施設の増加が予測されるため、更新財源の確保が必要となる。
　②管路経年化率は、類似団体平均値及び全国平均値を上回っており、法定耐用年数を超えた管路を多く保有している状況である。
　これは③管路更新率が低いことが要因であり、有収率の低下が進行しているため、管路更新率を高めていく必要がある。なお、令和４年度は工期の長期化により繰越事業となった工事が複数あったため、管路更新率が低下しているものの、令和５年度は回復するものと考えている。</t>
    <rPh sb="22" eb="23">
      <t>オヨ</t>
    </rPh>
    <rPh sb="24" eb="29">
      <t>ゼンコクヘイキンチ</t>
    </rPh>
    <rPh sb="41" eb="42">
      <t>スス</t>
    </rPh>
    <rPh sb="118" eb="119">
      <t>オヨ</t>
    </rPh>
    <rPh sb="120" eb="125">
      <t>ゼンコクヘイキンチ</t>
    </rPh>
    <rPh sb="187" eb="189">
      <t>テイカ</t>
    </rPh>
    <rPh sb="205" eb="206">
      <t>タカ</t>
    </rPh>
    <rPh sb="219" eb="221">
      <t>レイワ</t>
    </rPh>
    <rPh sb="222" eb="224">
      <t>ネンド</t>
    </rPh>
    <rPh sb="225" eb="227">
      <t>コウキ</t>
    </rPh>
    <rPh sb="228" eb="231">
      <t>チョウキカ</t>
    </rPh>
    <rPh sb="234" eb="236">
      <t>クリコシ</t>
    </rPh>
    <rPh sb="236" eb="238">
      <t>ジギョウ</t>
    </rPh>
    <rPh sb="242" eb="244">
      <t>コウジ</t>
    </rPh>
    <rPh sb="245" eb="247">
      <t>フクスウ</t>
    </rPh>
    <rPh sb="253" eb="258">
      <t>カンロコウシンリツ</t>
    </rPh>
    <rPh sb="259" eb="261">
      <t>テイカ</t>
    </rPh>
    <rPh sb="269" eb="271">
      <t>レイワ</t>
    </rPh>
    <rPh sb="272" eb="274">
      <t>ネンド</t>
    </rPh>
    <rPh sb="275" eb="277">
      <t>カイフク</t>
    </rPh>
    <rPh sb="282" eb="283">
      <t>カンガ</t>
    </rPh>
    <phoneticPr fontId="4"/>
  </si>
  <si>
    <t>　令和４年４月に料金改定を実施したことから、前年度と比較して、「１.経営の健全性・効率性」の各指標は概ね改善を示す結果となった。
　安定的な水道事業の継続のため、今後も引き続き経営改善を進め、経常経費の削減に努めていく必要がある。
　有収率や管路経年化率については、管路更新率を高めなければ改善は見込めない。
　今後、老朽管の割合がさらに増加すると、事業運営の悪化を招くだけでなく、防災面においても災害時にライフラインとしての水の供給が確保できないというリスクが生じることから、引き続き管路更新率の向上に努める必要がある。</t>
    <rPh sb="34" eb="36">
      <t>ケイエイ</t>
    </rPh>
    <rPh sb="37" eb="40">
      <t>ケンゼンセイ</t>
    </rPh>
    <rPh sb="41" eb="44">
      <t>コウリツセイ</t>
    </rPh>
    <rPh sb="50" eb="51">
      <t>オオム</t>
    </rPh>
    <rPh sb="52" eb="54">
      <t>カイゼン</t>
    </rPh>
    <rPh sb="66" eb="69">
      <t>アンテイテキ</t>
    </rPh>
    <rPh sb="70" eb="74">
      <t>スイドウジギョウ</t>
    </rPh>
    <rPh sb="75" eb="77">
      <t>ケイゾク</t>
    </rPh>
    <rPh sb="81" eb="83">
      <t>コンゴ</t>
    </rPh>
    <rPh sb="175" eb="179">
      <t>ジギョウウンエイ</t>
    </rPh>
    <rPh sb="180" eb="182">
      <t>アッカ</t>
    </rPh>
    <rPh sb="183" eb="184">
      <t>マネ</t>
    </rPh>
    <rPh sb="213" eb="214">
      <t>ミズ</t>
    </rPh>
    <rPh sb="215" eb="217">
      <t>キョウキュウ</t>
    </rPh>
    <rPh sb="231" eb="232">
      <t>ショウ</t>
    </rPh>
    <phoneticPr fontId="4"/>
  </si>
  <si>
    <t>　①経常収支比率は、これまでも100%以上であったが、令和４年４月に実施した料金改定により大幅に改善している。
　③流動比率は、100％を超えており、短期的な資金面でのリスクは低いと言えるが、類似団体平均値及び全国平均値を大きく下回っており、引き続き現金確保に向けた経営改善が必要である。
　④企業債残高対給水収益比率及び⑤料金回収率は、料金改定により大きく改善し、類似団体平均値及び全国平均値より良好な数値となっている。
　⑥給水原価は、広い市域へ給水し地理的にも山間部など効率が悪い地域が多い本市の特性とも考えられるが、年々上昇傾向にある。
　⑦施設利用率は、合併前の旧市町村単位で整備された施設を保有・使用している状況から低い水準にあるが、施設の統廃合やダウンサイジング、配水ルートの見直しによる効率化等を進めており、時間は要するものの徐々に成果が数値に反映すると考えている。
　⑧有収率が年々悪化しており、給水原価の上昇に繋がっている。
　人口減少等により、今後大幅な給水収益の増加が見込めない中で、①経常収支比率及び⑤料金回収率100％以上を継続するためには、給水原価を抑制する必要があり、そのためには⑦施設利用率や⑧有収率を高め、効率的かつ効果的な事業運営に取り組む必要がある。
　</t>
    <rPh sb="27" eb="29">
      <t>レイワ</t>
    </rPh>
    <rPh sb="30" eb="31">
      <t>ネン</t>
    </rPh>
    <rPh sb="32" eb="33">
      <t>ガツ</t>
    </rPh>
    <rPh sb="34" eb="36">
      <t>ジッシ</t>
    </rPh>
    <rPh sb="38" eb="42">
      <t>リョウキンカイテイ</t>
    </rPh>
    <rPh sb="48" eb="50">
      <t>カイゼン</t>
    </rPh>
    <rPh sb="69" eb="70">
      <t>コ</t>
    </rPh>
    <rPh sb="75" eb="78">
      <t>タンキテキ</t>
    </rPh>
    <rPh sb="79" eb="82">
      <t>シキンメン</t>
    </rPh>
    <rPh sb="88" eb="89">
      <t>ヒク</t>
    </rPh>
    <rPh sb="91" eb="92">
      <t>イ</t>
    </rPh>
    <rPh sb="96" eb="103">
      <t>ルイジダンタイヘイキンチ</t>
    </rPh>
    <rPh sb="103" eb="104">
      <t>オヨ</t>
    </rPh>
    <rPh sb="121" eb="122">
      <t>ヒ</t>
    </rPh>
    <rPh sb="123" eb="124">
      <t>ツヅ</t>
    </rPh>
    <rPh sb="156" eb="157">
      <t>エキ</t>
    </rPh>
    <rPh sb="157" eb="159">
      <t>ヒリツ</t>
    </rPh>
    <rPh sb="159" eb="160">
      <t>オヨ</t>
    </rPh>
    <rPh sb="169" eb="173">
      <t>リョウキンカイテイ</t>
    </rPh>
    <rPh sb="176" eb="177">
      <t>オオ</t>
    </rPh>
    <rPh sb="179" eb="181">
      <t>カイゼン</t>
    </rPh>
    <rPh sb="199" eb="201">
      <t>リョウコウ</t>
    </rPh>
    <rPh sb="202" eb="204">
      <t>スウチ</t>
    </rPh>
    <rPh sb="214" eb="218">
      <t>キュウスイゲンカ</t>
    </rPh>
    <rPh sb="262" eb="264">
      <t>ネンネン</t>
    </rPh>
    <rPh sb="264" eb="268">
      <t>ジョウショウケイコウ</t>
    </rPh>
    <rPh sb="275" eb="280">
      <t>シセツリヨウリツ</t>
    </rPh>
    <rPh sb="286" eb="287">
      <t>キュウ</t>
    </rPh>
    <rPh sb="304" eb="306">
      <t>シヨウ</t>
    </rPh>
    <rPh sb="394" eb="396">
      <t>ユウシュウ</t>
    </rPh>
    <rPh sb="396" eb="397">
      <t>リツ</t>
    </rPh>
    <rPh sb="400" eb="402">
      <t>アッカ</t>
    </rPh>
    <rPh sb="407" eb="411">
      <t>キュウスイゲンカ</t>
    </rPh>
    <rPh sb="412" eb="414">
      <t>ジョウショウ</t>
    </rPh>
    <rPh sb="415" eb="416">
      <t>ツナ</t>
    </rPh>
    <rPh sb="426" eb="431">
      <t>ジンコウゲンショウトウ</t>
    </rPh>
    <rPh sb="435" eb="437">
      <t>コンゴ</t>
    </rPh>
    <rPh sb="437" eb="439">
      <t>オオハバ</t>
    </rPh>
    <rPh sb="440" eb="444">
      <t>キュウスイシュウエキ</t>
    </rPh>
    <rPh sb="445" eb="447">
      <t>ゾウカ</t>
    </rPh>
    <rPh sb="448" eb="450">
      <t>ミコ</t>
    </rPh>
    <rPh sb="453" eb="454">
      <t>ナカ</t>
    </rPh>
    <rPh sb="457" eb="463">
      <t>ケイジョウシュウシヒリツ</t>
    </rPh>
    <rPh sb="463" eb="464">
      <t>オヨ</t>
    </rPh>
    <rPh sb="466" eb="470">
      <t>リョウキンカイシュウ</t>
    </rPh>
    <rPh sb="470" eb="471">
      <t>リツ</t>
    </rPh>
    <rPh sb="475" eb="477">
      <t>イジョウ</t>
    </rPh>
    <rPh sb="478" eb="480">
      <t>ケイゾク</t>
    </rPh>
    <rPh sb="487" eb="491">
      <t>キュウスイゲンカ</t>
    </rPh>
    <rPh sb="492" eb="494">
      <t>ヨクセイ</t>
    </rPh>
    <rPh sb="496" eb="498">
      <t>ヒツヨウ</t>
    </rPh>
    <rPh sb="509" eb="513">
      <t>シセツリヨウ</t>
    </rPh>
    <rPh sb="513" eb="514">
      <t>リツ</t>
    </rPh>
    <rPh sb="516" eb="519">
      <t>ユウシュウリツ</t>
    </rPh>
    <rPh sb="520" eb="521">
      <t>タカ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</si>
</sst>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0.34</c:v>
                </c:pt>
                <c:pt idx="1">
                  <c:v>0.52</c:v>
                </c:pt>
                <c:pt idx="2">
                  <c:v>0.64</c:v>
                </c:pt>
                <c:pt idx="3">
                  <c:v>0.6</c:v>
                </c:pt>
                <c:pt idx="4">
                  <c:v>0.41</c:v>
                </c:pt>
              </c:numCache>
            </c:numRef>
          </c:val>
          <c:extLst>
            <c:ext xmlns:c16="http://schemas.microsoft.com/office/drawing/2014/chart" uri="{C3380CC4-5D6E-409C-BE32-E72D297353CC}">
              <c16:uniqueId val="{00000000-2791-421F-89F9-49181F52E4E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0.72</c:v>
                </c:pt>
                <c:pt idx="2">
                  <c:v>0.69</c:v>
                </c:pt>
                <c:pt idx="3">
                  <c:v>0.69</c:v>
                </c:pt>
                <c:pt idx="4">
                  <c:v>0.67</c:v>
                </c:pt>
              </c:numCache>
            </c:numRef>
          </c:val>
          <c:smooth val="0"/>
          <c:extLst>
            <c:ext xmlns:c16="http://schemas.microsoft.com/office/drawing/2014/chart" uri="{C3380CC4-5D6E-409C-BE32-E72D297353CC}">
              <c16:uniqueId val="{00000001-2791-421F-89F9-49181F52E4E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49.48</c:v>
                </c:pt>
                <c:pt idx="1">
                  <c:v>49.26</c:v>
                </c:pt>
                <c:pt idx="2">
                  <c:v>49.89</c:v>
                </c:pt>
                <c:pt idx="3">
                  <c:v>49.08</c:v>
                </c:pt>
                <c:pt idx="4">
                  <c:v>49.48</c:v>
                </c:pt>
              </c:numCache>
            </c:numRef>
          </c:val>
          <c:extLst>
            <c:ext xmlns:c16="http://schemas.microsoft.com/office/drawing/2014/chart" uri="{C3380CC4-5D6E-409C-BE32-E72D297353CC}">
              <c16:uniqueId val="{00000000-DB83-4B1B-A816-F5550EDC3AF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62.32</c:v>
                </c:pt>
                <c:pt idx="1">
                  <c:v>61.71</c:v>
                </c:pt>
                <c:pt idx="2">
                  <c:v>63.12</c:v>
                </c:pt>
                <c:pt idx="3">
                  <c:v>62.57</c:v>
                </c:pt>
                <c:pt idx="4">
                  <c:v>61.56</c:v>
                </c:pt>
              </c:numCache>
            </c:numRef>
          </c:val>
          <c:smooth val="0"/>
          <c:extLst>
            <c:ext xmlns:c16="http://schemas.microsoft.com/office/drawing/2014/chart" uri="{C3380CC4-5D6E-409C-BE32-E72D297353CC}">
              <c16:uniqueId val="{00000001-DB83-4B1B-A816-F5550EDC3AF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84.1</c:v>
                </c:pt>
                <c:pt idx="1">
                  <c:v>83.01</c:v>
                </c:pt>
                <c:pt idx="2">
                  <c:v>81.88</c:v>
                </c:pt>
                <c:pt idx="3">
                  <c:v>81.84</c:v>
                </c:pt>
                <c:pt idx="4">
                  <c:v>81.03</c:v>
                </c:pt>
              </c:numCache>
            </c:numRef>
          </c:val>
          <c:extLst>
            <c:ext xmlns:c16="http://schemas.microsoft.com/office/drawing/2014/chart" uri="{C3380CC4-5D6E-409C-BE32-E72D297353CC}">
              <c16:uniqueId val="{00000000-9358-4EC6-95E4-27C81D9C3A8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90.19</c:v>
                </c:pt>
                <c:pt idx="1">
                  <c:v>90.03</c:v>
                </c:pt>
                <c:pt idx="2">
                  <c:v>90.09</c:v>
                </c:pt>
                <c:pt idx="3">
                  <c:v>90.21</c:v>
                </c:pt>
                <c:pt idx="4">
                  <c:v>90.11</c:v>
                </c:pt>
              </c:numCache>
            </c:numRef>
          </c:val>
          <c:smooth val="0"/>
          <c:extLst>
            <c:ext xmlns:c16="http://schemas.microsoft.com/office/drawing/2014/chart" uri="{C3380CC4-5D6E-409C-BE32-E72D297353CC}">
              <c16:uniqueId val="{00000001-9358-4EC6-95E4-27C81D9C3A8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104.3</c:v>
                </c:pt>
                <c:pt idx="1">
                  <c:v>104.25</c:v>
                </c:pt>
                <c:pt idx="2">
                  <c:v>101.37</c:v>
                </c:pt>
                <c:pt idx="3">
                  <c:v>100.54</c:v>
                </c:pt>
                <c:pt idx="4">
                  <c:v>118.45</c:v>
                </c:pt>
              </c:numCache>
            </c:numRef>
          </c:val>
          <c:extLst>
            <c:ext xmlns:c16="http://schemas.microsoft.com/office/drawing/2014/chart" uri="{C3380CC4-5D6E-409C-BE32-E72D297353CC}">
              <c16:uniqueId val="{00000000-75EC-4824-8C21-C38AC94E222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112.62</c:v>
                </c:pt>
                <c:pt idx="1">
                  <c:v>113.35</c:v>
                </c:pt>
                <c:pt idx="2">
                  <c:v>112.36</c:v>
                </c:pt>
                <c:pt idx="3">
                  <c:v>112.26</c:v>
                </c:pt>
                <c:pt idx="4">
                  <c:v>110.04</c:v>
                </c:pt>
              </c:numCache>
            </c:numRef>
          </c:val>
          <c:smooth val="0"/>
          <c:extLst>
            <c:ext xmlns:c16="http://schemas.microsoft.com/office/drawing/2014/chart" uri="{C3380CC4-5D6E-409C-BE32-E72D297353CC}">
              <c16:uniqueId val="{00000001-75EC-4824-8C21-C38AC94E222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52.44</c:v>
                </c:pt>
                <c:pt idx="1">
                  <c:v>53.78</c:v>
                </c:pt>
                <c:pt idx="2">
                  <c:v>54.76</c:v>
                </c:pt>
                <c:pt idx="3">
                  <c:v>55.57</c:v>
                </c:pt>
                <c:pt idx="4">
                  <c:v>55.28</c:v>
                </c:pt>
              </c:numCache>
            </c:numRef>
          </c:val>
          <c:extLst>
            <c:ext xmlns:c16="http://schemas.microsoft.com/office/drawing/2014/chart" uri="{C3380CC4-5D6E-409C-BE32-E72D297353CC}">
              <c16:uniqueId val="{00000000-974A-4B8D-8FE6-5CBF171A1B3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48.86</c:v>
                </c:pt>
                <c:pt idx="1">
                  <c:v>49.6</c:v>
                </c:pt>
                <c:pt idx="2">
                  <c:v>50.31</c:v>
                </c:pt>
                <c:pt idx="3">
                  <c:v>50.74</c:v>
                </c:pt>
                <c:pt idx="4">
                  <c:v>51.49</c:v>
                </c:pt>
              </c:numCache>
            </c:numRef>
          </c:val>
          <c:smooth val="0"/>
          <c:extLst>
            <c:ext xmlns:c16="http://schemas.microsoft.com/office/drawing/2014/chart" uri="{C3380CC4-5D6E-409C-BE32-E72D297353CC}">
              <c16:uniqueId val="{00000001-974A-4B8D-8FE6-5CBF171A1B3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30.28</c:v>
                </c:pt>
                <c:pt idx="1">
                  <c:v>32.61</c:v>
                </c:pt>
                <c:pt idx="2">
                  <c:v>34.31</c:v>
                </c:pt>
                <c:pt idx="3">
                  <c:v>35.58</c:v>
                </c:pt>
                <c:pt idx="4">
                  <c:v>35.159999999999997</c:v>
                </c:pt>
              </c:numCache>
            </c:numRef>
          </c:val>
          <c:extLst>
            <c:ext xmlns:c16="http://schemas.microsoft.com/office/drawing/2014/chart" uri="{C3380CC4-5D6E-409C-BE32-E72D297353CC}">
              <c16:uniqueId val="{00000000-C8B1-4CD2-8E25-3B23290D8D6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18.510000000000002</c:v>
                </c:pt>
                <c:pt idx="1">
                  <c:v>20.49</c:v>
                </c:pt>
                <c:pt idx="2">
                  <c:v>21.34</c:v>
                </c:pt>
                <c:pt idx="3">
                  <c:v>23.27</c:v>
                </c:pt>
                <c:pt idx="4">
                  <c:v>25.18</c:v>
                </c:pt>
              </c:numCache>
            </c:numRef>
          </c:val>
          <c:smooth val="0"/>
          <c:extLst>
            <c:ext xmlns:c16="http://schemas.microsoft.com/office/drawing/2014/chart" uri="{C3380CC4-5D6E-409C-BE32-E72D297353CC}">
              <c16:uniqueId val="{00000001-C8B1-4CD2-8E25-3B23290D8D6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B6-40BC-B85E-400E160A0CF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0.75</c:v>
                </c:pt>
                <c:pt idx="1">
                  <c:v>0.51</c:v>
                </c:pt>
                <c:pt idx="2">
                  <c:v>0.28999999999999998</c:v>
                </c:pt>
                <c:pt idx="3">
                  <c:v>0.25</c:v>
                </c:pt>
                <c:pt idx="4">
                  <c:v>0.13</c:v>
                </c:pt>
              </c:numCache>
            </c:numRef>
          </c:val>
          <c:smooth val="0"/>
          <c:extLst>
            <c:ext xmlns:c16="http://schemas.microsoft.com/office/drawing/2014/chart" uri="{C3380CC4-5D6E-409C-BE32-E72D297353CC}">
              <c16:uniqueId val="{00000001-BCB6-40BC-B85E-400E160A0CF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276.77</c:v>
                </c:pt>
                <c:pt idx="1">
                  <c:v>279.52999999999997</c:v>
                </c:pt>
                <c:pt idx="2">
                  <c:v>217.68</c:v>
                </c:pt>
                <c:pt idx="3">
                  <c:v>189.25</c:v>
                </c:pt>
                <c:pt idx="4">
                  <c:v>190.45</c:v>
                </c:pt>
              </c:numCache>
            </c:numRef>
          </c:val>
          <c:extLst>
            <c:ext xmlns:c16="http://schemas.microsoft.com/office/drawing/2014/chart" uri="{C3380CC4-5D6E-409C-BE32-E72D297353CC}">
              <c16:uniqueId val="{00000000-9D28-4D0B-9567-4A6D9A2CDD7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318.89</c:v>
                </c:pt>
                <c:pt idx="1">
                  <c:v>309.10000000000002</c:v>
                </c:pt>
                <c:pt idx="2">
                  <c:v>306.08</c:v>
                </c:pt>
                <c:pt idx="3">
                  <c:v>306.14999999999998</c:v>
                </c:pt>
                <c:pt idx="4">
                  <c:v>297.54000000000002</c:v>
                </c:pt>
              </c:numCache>
            </c:numRef>
          </c:val>
          <c:smooth val="0"/>
          <c:extLst>
            <c:ext xmlns:c16="http://schemas.microsoft.com/office/drawing/2014/chart" uri="{C3380CC4-5D6E-409C-BE32-E72D297353CC}">
              <c16:uniqueId val="{00000001-9D28-4D0B-9567-4A6D9A2CDD7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286.66000000000003</c:v>
                </c:pt>
                <c:pt idx="1">
                  <c:v>284.77999999999997</c:v>
                </c:pt>
                <c:pt idx="2">
                  <c:v>296.39</c:v>
                </c:pt>
                <c:pt idx="3">
                  <c:v>319.74</c:v>
                </c:pt>
                <c:pt idx="4">
                  <c:v>239.42</c:v>
                </c:pt>
              </c:numCache>
            </c:numRef>
          </c:val>
          <c:extLst>
            <c:ext xmlns:c16="http://schemas.microsoft.com/office/drawing/2014/chart" uri="{C3380CC4-5D6E-409C-BE32-E72D297353CC}">
              <c16:uniqueId val="{00000000-0D2B-4F6E-BECE-D51FB134FA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290.07</c:v>
                </c:pt>
                <c:pt idx="1">
                  <c:v>290.42</c:v>
                </c:pt>
                <c:pt idx="2">
                  <c:v>294.66000000000003</c:v>
                </c:pt>
                <c:pt idx="3">
                  <c:v>285.27</c:v>
                </c:pt>
                <c:pt idx="4">
                  <c:v>294.73</c:v>
                </c:pt>
              </c:numCache>
            </c:numRef>
          </c:val>
          <c:smooth val="0"/>
          <c:extLst>
            <c:ext xmlns:c16="http://schemas.microsoft.com/office/drawing/2014/chart" uri="{C3380CC4-5D6E-409C-BE32-E72D297353CC}">
              <c16:uniqueId val="{00000001-0D2B-4F6E-BECE-D51FB134FA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95.55</c:v>
                </c:pt>
                <c:pt idx="1">
                  <c:v>95.01</c:v>
                </c:pt>
                <c:pt idx="2">
                  <c:v>87.91</c:v>
                </c:pt>
                <c:pt idx="3">
                  <c:v>83.06</c:v>
                </c:pt>
                <c:pt idx="4">
                  <c:v>111.49</c:v>
                </c:pt>
              </c:numCache>
            </c:numRef>
          </c:val>
          <c:extLst>
            <c:ext xmlns:c16="http://schemas.microsoft.com/office/drawing/2014/chart" uri="{C3380CC4-5D6E-409C-BE32-E72D297353CC}">
              <c16:uniqueId val="{00000000-1D2E-43C0-8E49-E98A8DC421B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104.84</c:v>
                </c:pt>
                <c:pt idx="1">
                  <c:v>106.11</c:v>
                </c:pt>
                <c:pt idx="2">
                  <c:v>103.75</c:v>
                </c:pt>
                <c:pt idx="3">
                  <c:v>105.3</c:v>
                </c:pt>
                <c:pt idx="4">
                  <c:v>99.41</c:v>
                </c:pt>
              </c:numCache>
            </c:numRef>
          </c:val>
          <c:smooth val="0"/>
          <c:extLst>
            <c:ext xmlns:c16="http://schemas.microsoft.com/office/drawing/2014/chart" uri="{C3380CC4-5D6E-409C-BE32-E72D297353CC}">
              <c16:uniqueId val="{00000001-1D2E-43C0-8E49-E98A8DC421B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174.31</c:v>
                </c:pt>
                <c:pt idx="1">
                  <c:v>174.52</c:v>
                </c:pt>
                <c:pt idx="2">
                  <c:v>179.37</c:v>
                </c:pt>
                <c:pt idx="3">
                  <c:v>182.67</c:v>
                </c:pt>
                <c:pt idx="4">
                  <c:v>184.56</c:v>
                </c:pt>
              </c:numCache>
            </c:numRef>
          </c:val>
          <c:extLst>
            <c:ext xmlns:c16="http://schemas.microsoft.com/office/drawing/2014/chart" uri="{C3380CC4-5D6E-409C-BE32-E72D297353CC}">
              <c16:uniqueId val="{00000000-9487-443D-AA4F-9EBC6F6F82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161.82</c:v>
                </c:pt>
                <c:pt idx="1">
                  <c:v>161.03</c:v>
                </c:pt>
                <c:pt idx="2">
                  <c:v>159.93</c:v>
                </c:pt>
                <c:pt idx="3">
                  <c:v>162.77000000000001</c:v>
                </c:pt>
                <c:pt idx="4">
                  <c:v>170.87</c:v>
                </c:pt>
              </c:numCache>
            </c:numRef>
          </c:val>
          <c:smooth val="0"/>
          <c:extLst>
            <c:ext xmlns:c16="http://schemas.microsoft.com/office/drawing/2014/chart" uri="{C3380CC4-5D6E-409C-BE32-E72D297353CC}">
              <c16:uniqueId val="{00000001-9487-443D-AA4F-9EBC6F6F82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2">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2">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8" t="str">
        <f>データ!H6</f>
        <v>三重県　津市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8"/>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80" t="s">
        <v>9</v>
      </c>
      <c r="BM7" s="81"/>
      <c r="BN7" s="81"/>
      <c r="BO7" s="81"/>
      <c r="BP7" s="81"/>
      <c r="BQ7" s="81"/>
      <c r="BR7" s="81"/>
      <c r="BS7" s="81"/>
      <c r="BT7" s="81"/>
      <c r="BU7" s="81"/>
      <c r="BV7" s="81"/>
      <c r="BW7" s="81"/>
      <c r="BX7" s="81"/>
      <c r="BY7" s="82"/>
    </row>
    <row r="8" spans="1:78" ht="18.75" customHeight="1" x14ac:dyDescent="0.2">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A2</v>
      </c>
      <c r="X8" s="76"/>
      <c r="Y8" s="76"/>
      <c r="Z8" s="76"/>
      <c r="AA8" s="76"/>
      <c r="AB8" s="76"/>
      <c r="AC8" s="76"/>
      <c r="AD8" s="76" t="str">
        <f>データ!$M$6</f>
        <v>自治体職員</v>
      </c>
      <c r="AE8" s="76"/>
      <c r="AF8" s="76"/>
      <c r="AG8" s="76"/>
      <c r="AH8" s="76"/>
      <c r="AI8" s="76"/>
      <c r="AJ8" s="76"/>
      <c r="AK8" s="2"/>
      <c r="AL8" s="67">
        <f>データ!$R$6</f>
        <v>272645</v>
      </c>
      <c r="AM8" s="67"/>
      <c r="AN8" s="67"/>
      <c r="AO8" s="67"/>
      <c r="AP8" s="67"/>
      <c r="AQ8" s="67"/>
      <c r="AR8" s="67"/>
      <c r="AS8" s="67"/>
      <c r="AT8" s="37">
        <f>データ!$S$6</f>
        <v>711.18</v>
      </c>
      <c r="AU8" s="38"/>
      <c r="AV8" s="38"/>
      <c r="AW8" s="38"/>
      <c r="AX8" s="38"/>
      <c r="AY8" s="38"/>
      <c r="AZ8" s="38"/>
      <c r="BA8" s="38"/>
      <c r="BB8" s="56">
        <f>データ!$T$6</f>
        <v>383.37</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2">
      <c r="A9" s="2"/>
      <c r="B9" s="45" t="s">
        <v>12</v>
      </c>
      <c r="C9" s="46"/>
      <c r="D9" s="46"/>
      <c r="E9" s="46"/>
      <c r="F9" s="46"/>
      <c r="G9" s="46"/>
      <c r="H9" s="46"/>
      <c r="I9" s="45" t="s">
        <v>13</v>
      </c>
      <c r="J9" s="46"/>
      <c r="K9" s="46"/>
      <c r="L9" s="46"/>
      <c r="M9" s="46"/>
      <c r="N9" s="46"/>
      <c r="O9" s="68"/>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66.77</v>
      </c>
      <c r="J10" s="38"/>
      <c r="K10" s="38"/>
      <c r="L10" s="38"/>
      <c r="M10" s="38"/>
      <c r="N10" s="38"/>
      <c r="O10" s="66"/>
      <c r="P10" s="56">
        <f>データ!$P$6</f>
        <v>99.39</v>
      </c>
      <c r="Q10" s="56"/>
      <c r="R10" s="56"/>
      <c r="S10" s="56"/>
      <c r="T10" s="56"/>
      <c r="U10" s="56"/>
      <c r="V10" s="56"/>
      <c r="W10" s="67">
        <f>データ!$Q$6</f>
        <v>3047</v>
      </c>
      <c r="X10" s="67"/>
      <c r="Y10" s="67"/>
      <c r="Z10" s="67"/>
      <c r="AA10" s="67"/>
      <c r="AB10" s="67"/>
      <c r="AC10" s="67"/>
      <c r="AD10" s="2"/>
      <c r="AE10" s="2"/>
      <c r="AF10" s="2"/>
      <c r="AG10" s="2"/>
      <c r="AH10" s="2"/>
      <c r="AI10" s="2"/>
      <c r="AJ10" s="2"/>
      <c r="AK10" s="2"/>
      <c r="AL10" s="67">
        <f>データ!$U$6</f>
        <v>270094</v>
      </c>
      <c r="AM10" s="67"/>
      <c r="AN10" s="67"/>
      <c r="AO10" s="67"/>
      <c r="AP10" s="67"/>
      <c r="AQ10" s="67"/>
      <c r="AR10" s="67"/>
      <c r="AS10" s="67"/>
      <c r="AT10" s="37">
        <f>データ!$V$6</f>
        <v>331.69</v>
      </c>
      <c r="AU10" s="38"/>
      <c r="AV10" s="38"/>
      <c r="AW10" s="38"/>
      <c r="AX10" s="38"/>
      <c r="AY10" s="38"/>
      <c r="AZ10" s="38"/>
      <c r="BA10" s="38"/>
      <c r="BB10" s="56">
        <f>データ!$W$6</f>
        <v>814.3</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52"/>
      <c r="BN66" s="52"/>
      <c r="BO66" s="52"/>
      <c r="BP66" s="52"/>
      <c r="BQ66" s="52"/>
      <c r="BR66" s="52"/>
      <c r="BS66" s="52"/>
      <c r="BT66" s="52"/>
      <c r="BU66" s="52"/>
      <c r="BV66" s="52"/>
      <c r="BW66" s="52"/>
      <c r="BX66" s="52"/>
      <c r="BY66" s="52"/>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52"/>
      <c r="BN67" s="52"/>
      <c r="BO67" s="52"/>
      <c r="BP67" s="52"/>
      <c r="BQ67" s="52"/>
      <c r="BR67" s="52"/>
      <c r="BS67" s="52"/>
      <c r="BT67" s="52"/>
      <c r="BU67" s="52"/>
      <c r="BV67" s="52"/>
      <c r="BW67" s="52"/>
      <c r="BX67" s="52"/>
      <c r="BY67" s="52"/>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52"/>
      <c r="BN68" s="52"/>
      <c r="BO68" s="52"/>
      <c r="BP68" s="52"/>
      <c r="BQ68" s="52"/>
      <c r="BR68" s="52"/>
      <c r="BS68" s="52"/>
      <c r="BT68" s="52"/>
      <c r="BU68" s="52"/>
      <c r="BV68" s="52"/>
      <c r="BW68" s="52"/>
      <c r="BX68" s="52"/>
      <c r="BY68" s="52"/>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52"/>
      <c r="BN69" s="52"/>
      <c r="BO69" s="52"/>
      <c r="BP69" s="52"/>
      <c r="BQ69" s="52"/>
      <c r="BR69" s="52"/>
      <c r="BS69" s="52"/>
      <c r="BT69" s="52"/>
      <c r="BU69" s="52"/>
      <c r="BV69" s="52"/>
      <c r="BW69" s="52"/>
      <c r="BX69" s="52"/>
      <c r="BY69" s="52"/>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52"/>
      <c r="BN70" s="52"/>
      <c r="BO70" s="52"/>
      <c r="BP70" s="52"/>
      <c r="BQ70" s="52"/>
      <c r="BR70" s="52"/>
      <c r="BS70" s="52"/>
      <c r="BT70" s="52"/>
      <c r="BU70" s="52"/>
      <c r="BV70" s="52"/>
      <c r="BW70" s="52"/>
      <c r="BX70" s="52"/>
      <c r="BY70" s="52"/>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52"/>
      <c r="BN71" s="52"/>
      <c r="BO71" s="52"/>
      <c r="BP71" s="52"/>
      <c r="BQ71" s="52"/>
      <c r="BR71" s="52"/>
      <c r="BS71" s="52"/>
      <c r="BT71" s="52"/>
      <c r="BU71" s="52"/>
      <c r="BV71" s="52"/>
      <c r="BW71" s="52"/>
      <c r="BX71" s="52"/>
      <c r="BY71" s="52"/>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52"/>
      <c r="BN72" s="52"/>
      <c r="BO72" s="52"/>
      <c r="BP72" s="52"/>
      <c r="BQ72" s="52"/>
      <c r="BR72" s="52"/>
      <c r="BS72" s="52"/>
      <c r="BT72" s="52"/>
      <c r="BU72" s="52"/>
      <c r="BV72" s="52"/>
      <c r="BW72" s="52"/>
      <c r="BX72" s="52"/>
      <c r="BY72" s="52"/>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52"/>
      <c r="BN73" s="52"/>
      <c r="BO73" s="52"/>
      <c r="BP73" s="52"/>
      <c r="BQ73" s="52"/>
      <c r="BR73" s="52"/>
      <c r="BS73" s="52"/>
      <c r="BT73" s="52"/>
      <c r="BU73" s="52"/>
      <c r="BV73" s="52"/>
      <c r="BW73" s="52"/>
      <c r="BX73" s="52"/>
      <c r="BY73" s="52"/>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52"/>
      <c r="BN74" s="52"/>
      <c r="BO74" s="52"/>
      <c r="BP74" s="52"/>
      <c r="BQ74" s="52"/>
      <c r="BR74" s="52"/>
      <c r="BS74" s="52"/>
      <c r="BT74" s="52"/>
      <c r="BU74" s="52"/>
      <c r="BV74" s="52"/>
      <c r="BW74" s="52"/>
      <c r="BX74" s="52"/>
      <c r="BY74" s="52"/>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52"/>
      <c r="BN75" s="52"/>
      <c r="BO75" s="52"/>
      <c r="BP75" s="52"/>
      <c r="BQ75" s="52"/>
      <c r="BR75" s="52"/>
      <c r="BS75" s="52"/>
      <c r="BT75" s="52"/>
      <c r="BU75" s="52"/>
      <c r="BV75" s="52"/>
      <c r="BW75" s="52"/>
      <c r="BX75" s="52"/>
      <c r="BY75" s="52"/>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52"/>
      <c r="BN76" s="52"/>
      <c r="BO76" s="52"/>
      <c r="BP76" s="52"/>
      <c r="BQ76" s="52"/>
      <c r="BR76" s="52"/>
      <c r="BS76" s="52"/>
      <c r="BT76" s="52"/>
      <c r="BU76" s="52"/>
      <c r="BV76" s="52"/>
      <c r="BW76" s="52"/>
      <c r="BX76" s="52"/>
      <c r="BY76" s="52"/>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52"/>
      <c r="BN77" s="52"/>
      <c r="BO77" s="52"/>
      <c r="BP77" s="52"/>
      <c r="BQ77" s="52"/>
      <c r="BR77" s="52"/>
      <c r="BS77" s="52"/>
      <c r="BT77" s="52"/>
      <c r="BU77" s="52"/>
      <c r="BV77" s="52"/>
      <c r="BW77" s="52"/>
      <c r="BX77" s="52"/>
      <c r="BY77" s="52"/>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52"/>
      <c r="BN78" s="52"/>
      <c r="BO78" s="52"/>
      <c r="BP78" s="52"/>
      <c r="BQ78" s="52"/>
      <c r="BR78" s="52"/>
      <c r="BS78" s="52"/>
      <c r="BT78" s="52"/>
      <c r="BU78" s="52"/>
      <c r="BV78" s="52"/>
      <c r="BW78" s="52"/>
      <c r="BX78" s="52"/>
      <c r="BY78" s="52"/>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52"/>
      <c r="BN79" s="52"/>
      <c r="BO79" s="52"/>
      <c r="BP79" s="52"/>
      <c r="BQ79" s="52"/>
      <c r="BR79" s="52"/>
      <c r="BS79" s="52"/>
      <c r="BT79" s="52"/>
      <c r="BU79" s="52"/>
      <c r="BV79" s="52"/>
      <c r="BW79" s="52"/>
      <c r="BX79" s="52"/>
      <c r="BY79" s="52"/>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52"/>
      <c r="BN80" s="52"/>
      <c r="BO80" s="52"/>
      <c r="BP80" s="52"/>
      <c r="BQ80" s="52"/>
      <c r="BR80" s="52"/>
      <c r="BS80" s="52"/>
      <c r="BT80" s="52"/>
      <c r="BU80" s="52"/>
      <c r="BV80" s="52"/>
      <c r="BW80" s="52"/>
      <c r="BX80" s="52"/>
      <c r="BY80" s="52"/>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52"/>
      <c r="BN81" s="52"/>
      <c r="BO81" s="52"/>
      <c r="BP81" s="52"/>
      <c r="BQ81" s="52"/>
      <c r="BR81" s="52"/>
      <c r="BS81" s="52"/>
      <c r="BT81" s="52"/>
      <c r="BU81" s="52"/>
      <c r="BV81" s="52"/>
      <c r="BW81" s="52"/>
      <c r="BX81" s="52"/>
      <c r="BY81" s="52"/>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Y9dywuODL5ixUgi8mi9ZbinyTJrDclVPc0dzhGttnncVX/XTRvJyHo3e1ZBKGi+28YkZDjhwIO6/isc8qzViKg==" saltValue="wmRiLUQVUEFB1I3kFYfZ8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242012</v>
      </c>
      <c r="D6" s="20">
        <f t="shared" si="3"/>
        <v>46</v>
      </c>
      <c r="E6" s="20">
        <f t="shared" si="3"/>
        <v>1</v>
      </c>
      <c r="F6" s="20">
        <f t="shared" si="3"/>
        <v>0</v>
      </c>
      <c r="G6" s="20">
        <f t="shared" si="3"/>
        <v>1</v>
      </c>
      <c r="H6" s="20" t="str">
        <f t="shared" si="3"/>
        <v>三重県　津市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66.77</v>
      </c>
      <c r="P6" s="21">
        <f t="shared" si="3"/>
        <v>99.39</v>
      </c>
      <c r="Q6" s="21">
        <f t="shared" si="3"/>
        <v>3047</v>
      </c>
      <c r="R6" s="21">
        <f t="shared" si="3"/>
        <v>272645</v>
      </c>
      <c r="S6" s="21">
        <f t="shared" si="3"/>
        <v>711.18</v>
      </c>
      <c r="T6" s="21">
        <f t="shared" si="3"/>
        <v>383.37</v>
      </c>
      <c r="U6" s="21">
        <f t="shared" si="3"/>
        <v>270094</v>
      </c>
      <c r="V6" s="21">
        <f t="shared" si="3"/>
        <v>331.69</v>
      </c>
      <c r="W6" s="21">
        <f t="shared" si="3"/>
        <v>814.3</v>
      </c>
      <c r="X6" s="22">
        <f>IF(X7="",NA(),X7)</f>
        <v>104.3</v>
      </c>
      <c r="Y6" s="22">
        <f t="shared" ref="Y6:AG6" si="4">IF(Y7="",NA(),Y7)</f>
        <v>104.25</v>
      </c>
      <c r="Z6" s="22">
        <f t="shared" si="4"/>
        <v>101.37</v>
      </c>
      <c r="AA6" s="22">
        <f t="shared" si="4"/>
        <v>100.54</v>
      </c>
      <c r="AB6" s="22">
        <f t="shared" si="4"/>
        <v>118.45</v>
      </c>
      <c r="AC6" s="22">
        <f t="shared" si="4"/>
        <v>112.62</v>
      </c>
      <c r="AD6" s="22">
        <f t="shared" si="4"/>
        <v>113.35</v>
      </c>
      <c r="AE6" s="22">
        <f t="shared" si="4"/>
        <v>112.36</v>
      </c>
      <c r="AF6" s="22">
        <f t="shared" si="4"/>
        <v>112.26</v>
      </c>
      <c r="AG6" s="22">
        <f t="shared" si="4"/>
        <v>110.04</v>
      </c>
      <c r="AH6" s="21" t="str">
        <f>IF(AH7="","",IF(AH7="-","【-】","【"&amp;SUBSTITUTE(TEXT(AH7,"#,##0.00"),"-","△")&amp;"】"))</f>
        <v>【108.70】</v>
      </c>
      <c r="AI6" s="21">
        <f>IF(AI7="",NA(),AI7)</f>
        <v>0</v>
      </c>
      <c r="AJ6" s="21">
        <f t="shared" ref="AJ6:AR6" si="5">IF(AJ7="",NA(),AJ7)</f>
        <v>0</v>
      </c>
      <c r="AK6" s="21">
        <f t="shared" si="5"/>
        <v>0</v>
      </c>
      <c r="AL6" s="21">
        <f t="shared" si="5"/>
        <v>0</v>
      </c>
      <c r="AM6" s="21">
        <f t="shared" si="5"/>
        <v>0</v>
      </c>
      <c r="AN6" s="22">
        <f t="shared" si="5"/>
        <v>0.75</v>
      </c>
      <c r="AO6" s="22">
        <f t="shared" si="5"/>
        <v>0.51</v>
      </c>
      <c r="AP6" s="22">
        <f t="shared" si="5"/>
        <v>0.28999999999999998</v>
      </c>
      <c r="AQ6" s="22">
        <f t="shared" si="5"/>
        <v>0.25</v>
      </c>
      <c r="AR6" s="22">
        <f t="shared" si="5"/>
        <v>0.13</v>
      </c>
      <c r="AS6" s="21" t="str">
        <f>IF(AS7="","",IF(AS7="-","【-】","【"&amp;SUBSTITUTE(TEXT(AS7,"#,##0.00"),"-","△")&amp;"】"))</f>
        <v>【1.34】</v>
      </c>
      <c r="AT6" s="22">
        <f>IF(AT7="",NA(),AT7)</f>
        <v>276.77</v>
      </c>
      <c r="AU6" s="22">
        <f t="shared" ref="AU6:BC6" si="6">IF(AU7="",NA(),AU7)</f>
        <v>279.52999999999997</v>
      </c>
      <c r="AV6" s="22">
        <f t="shared" si="6"/>
        <v>217.68</v>
      </c>
      <c r="AW6" s="22">
        <f t="shared" si="6"/>
        <v>189.25</v>
      </c>
      <c r="AX6" s="22">
        <f t="shared" si="6"/>
        <v>190.45</v>
      </c>
      <c r="AY6" s="22">
        <f t="shared" si="6"/>
        <v>318.89</v>
      </c>
      <c r="AZ6" s="22">
        <f t="shared" si="6"/>
        <v>309.10000000000002</v>
      </c>
      <c r="BA6" s="22">
        <f t="shared" si="6"/>
        <v>306.08</v>
      </c>
      <c r="BB6" s="22">
        <f t="shared" si="6"/>
        <v>306.14999999999998</v>
      </c>
      <c r="BC6" s="22">
        <f t="shared" si="6"/>
        <v>297.54000000000002</v>
      </c>
      <c r="BD6" s="21" t="str">
        <f>IF(BD7="","",IF(BD7="-","【-】","【"&amp;SUBSTITUTE(TEXT(BD7,"#,##0.00"),"-","△")&amp;"】"))</f>
        <v>【252.29】</v>
      </c>
      <c r="BE6" s="22">
        <f>IF(BE7="",NA(),BE7)</f>
        <v>286.66000000000003</v>
      </c>
      <c r="BF6" s="22">
        <f t="shared" ref="BF6:BN6" si="7">IF(BF7="",NA(),BF7)</f>
        <v>284.77999999999997</v>
      </c>
      <c r="BG6" s="22">
        <f t="shared" si="7"/>
        <v>296.39</v>
      </c>
      <c r="BH6" s="22">
        <f t="shared" si="7"/>
        <v>319.74</v>
      </c>
      <c r="BI6" s="22">
        <f t="shared" si="7"/>
        <v>239.42</v>
      </c>
      <c r="BJ6" s="22">
        <f t="shared" si="7"/>
        <v>290.07</v>
      </c>
      <c r="BK6" s="22">
        <f t="shared" si="7"/>
        <v>290.42</v>
      </c>
      <c r="BL6" s="22">
        <f t="shared" si="7"/>
        <v>294.66000000000003</v>
      </c>
      <c r="BM6" s="22">
        <f t="shared" si="7"/>
        <v>285.27</v>
      </c>
      <c r="BN6" s="22">
        <f t="shared" si="7"/>
        <v>294.73</v>
      </c>
      <c r="BO6" s="21" t="str">
        <f>IF(BO7="","",IF(BO7="-","【-】","【"&amp;SUBSTITUTE(TEXT(BO7,"#,##0.00"),"-","△")&amp;"】"))</f>
        <v>【268.07】</v>
      </c>
      <c r="BP6" s="22">
        <f>IF(BP7="",NA(),BP7)</f>
        <v>95.55</v>
      </c>
      <c r="BQ6" s="22">
        <f t="shared" ref="BQ6:BY6" si="8">IF(BQ7="",NA(),BQ7)</f>
        <v>95.01</v>
      </c>
      <c r="BR6" s="22">
        <f t="shared" si="8"/>
        <v>87.91</v>
      </c>
      <c r="BS6" s="22">
        <f t="shared" si="8"/>
        <v>83.06</v>
      </c>
      <c r="BT6" s="22">
        <f t="shared" si="8"/>
        <v>111.49</v>
      </c>
      <c r="BU6" s="22">
        <f t="shared" si="8"/>
        <v>104.84</v>
      </c>
      <c r="BV6" s="22">
        <f t="shared" si="8"/>
        <v>106.11</v>
      </c>
      <c r="BW6" s="22">
        <f t="shared" si="8"/>
        <v>103.75</v>
      </c>
      <c r="BX6" s="22">
        <f t="shared" si="8"/>
        <v>105.3</v>
      </c>
      <c r="BY6" s="22">
        <f t="shared" si="8"/>
        <v>99.41</v>
      </c>
      <c r="BZ6" s="21" t="str">
        <f>IF(BZ7="","",IF(BZ7="-","【-】","【"&amp;SUBSTITUTE(TEXT(BZ7,"#,##0.00"),"-","△")&amp;"】"))</f>
        <v>【97.47】</v>
      </c>
      <c r="CA6" s="22">
        <f>IF(CA7="",NA(),CA7)</f>
        <v>174.31</v>
      </c>
      <c r="CB6" s="22">
        <f t="shared" ref="CB6:CJ6" si="9">IF(CB7="",NA(),CB7)</f>
        <v>174.52</v>
      </c>
      <c r="CC6" s="22">
        <f t="shared" si="9"/>
        <v>179.37</v>
      </c>
      <c r="CD6" s="22">
        <f t="shared" si="9"/>
        <v>182.67</v>
      </c>
      <c r="CE6" s="22">
        <f t="shared" si="9"/>
        <v>184.56</v>
      </c>
      <c r="CF6" s="22">
        <f t="shared" si="9"/>
        <v>161.82</v>
      </c>
      <c r="CG6" s="22">
        <f t="shared" si="9"/>
        <v>161.03</v>
      </c>
      <c r="CH6" s="22">
        <f t="shared" si="9"/>
        <v>159.93</v>
      </c>
      <c r="CI6" s="22">
        <f t="shared" si="9"/>
        <v>162.77000000000001</v>
      </c>
      <c r="CJ6" s="22">
        <f t="shared" si="9"/>
        <v>170.87</v>
      </c>
      <c r="CK6" s="21" t="str">
        <f>IF(CK7="","",IF(CK7="-","【-】","【"&amp;SUBSTITUTE(TEXT(CK7,"#,##0.00"),"-","△")&amp;"】"))</f>
        <v>【174.75】</v>
      </c>
      <c r="CL6" s="22">
        <f>IF(CL7="",NA(),CL7)</f>
        <v>49.48</v>
      </c>
      <c r="CM6" s="22">
        <f t="shared" ref="CM6:CU6" si="10">IF(CM7="",NA(),CM7)</f>
        <v>49.26</v>
      </c>
      <c r="CN6" s="22">
        <f t="shared" si="10"/>
        <v>49.89</v>
      </c>
      <c r="CO6" s="22">
        <f t="shared" si="10"/>
        <v>49.08</v>
      </c>
      <c r="CP6" s="22">
        <f t="shared" si="10"/>
        <v>49.48</v>
      </c>
      <c r="CQ6" s="22">
        <f t="shared" si="10"/>
        <v>62.32</v>
      </c>
      <c r="CR6" s="22">
        <f t="shared" si="10"/>
        <v>61.71</v>
      </c>
      <c r="CS6" s="22">
        <f t="shared" si="10"/>
        <v>63.12</v>
      </c>
      <c r="CT6" s="22">
        <f t="shared" si="10"/>
        <v>62.57</v>
      </c>
      <c r="CU6" s="22">
        <f t="shared" si="10"/>
        <v>61.56</v>
      </c>
      <c r="CV6" s="21" t="str">
        <f>IF(CV7="","",IF(CV7="-","【-】","【"&amp;SUBSTITUTE(TEXT(CV7,"#,##0.00"),"-","△")&amp;"】"))</f>
        <v>【59.97】</v>
      </c>
      <c r="CW6" s="22">
        <f>IF(CW7="",NA(),CW7)</f>
        <v>84.1</v>
      </c>
      <c r="CX6" s="22">
        <f t="shared" ref="CX6:DF6" si="11">IF(CX7="",NA(),CX7)</f>
        <v>83.01</v>
      </c>
      <c r="CY6" s="22">
        <f t="shared" si="11"/>
        <v>81.88</v>
      </c>
      <c r="CZ6" s="22">
        <f t="shared" si="11"/>
        <v>81.84</v>
      </c>
      <c r="DA6" s="22">
        <f t="shared" si="11"/>
        <v>81.03</v>
      </c>
      <c r="DB6" s="22">
        <f t="shared" si="11"/>
        <v>90.19</v>
      </c>
      <c r="DC6" s="22">
        <f t="shared" si="11"/>
        <v>90.03</v>
      </c>
      <c r="DD6" s="22">
        <f t="shared" si="11"/>
        <v>90.09</v>
      </c>
      <c r="DE6" s="22">
        <f t="shared" si="11"/>
        <v>90.21</v>
      </c>
      <c r="DF6" s="22">
        <f t="shared" si="11"/>
        <v>90.11</v>
      </c>
      <c r="DG6" s="21" t="str">
        <f>IF(DG7="","",IF(DG7="-","【-】","【"&amp;SUBSTITUTE(TEXT(DG7,"#,##0.00"),"-","△")&amp;"】"))</f>
        <v>【89.76】</v>
      </c>
      <c r="DH6" s="22">
        <f>IF(DH7="",NA(),DH7)</f>
        <v>52.44</v>
      </c>
      <c r="DI6" s="22">
        <f t="shared" ref="DI6:DQ6" si="12">IF(DI7="",NA(),DI7)</f>
        <v>53.78</v>
      </c>
      <c r="DJ6" s="22">
        <f t="shared" si="12"/>
        <v>54.76</v>
      </c>
      <c r="DK6" s="22">
        <f t="shared" si="12"/>
        <v>55.57</v>
      </c>
      <c r="DL6" s="22">
        <f t="shared" si="12"/>
        <v>55.28</v>
      </c>
      <c r="DM6" s="22">
        <f t="shared" si="12"/>
        <v>48.86</v>
      </c>
      <c r="DN6" s="22">
        <f t="shared" si="12"/>
        <v>49.6</v>
      </c>
      <c r="DO6" s="22">
        <f t="shared" si="12"/>
        <v>50.31</v>
      </c>
      <c r="DP6" s="22">
        <f t="shared" si="12"/>
        <v>50.74</v>
      </c>
      <c r="DQ6" s="22">
        <f t="shared" si="12"/>
        <v>51.49</v>
      </c>
      <c r="DR6" s="21" t="str">
        <f>IF(DR7="","",IF(DR7="-","【-】","【"&amp;SUBSTITUTE(TEXT(DR7,"#,##0.00"),"-","△")&amp;"】"))</f>
        <v>【51.51】</v>
      </c>
      <c r="DS6" s="22">
        <f>IF(DS7="",NA(),DS7)</f>
        <v>30.28</v>
      </c>
      <c r="DT6" s="22">
        <f t="shared" ref="DT6:EB6" si="13">IF(DT7="",NA(),DT7)</f>
        <v>32.61</v>
      </c>
      <c r="DU6" s="22">
        <f t="shared" si="13"/>
        <v>34.31</v>
      </c>
      <c r="DV6" s="22">
        <f t="shared" si="13"/>
        <v>35.58</v>
      </c>
      <c r="DW6" s="22">
        <f t="shared" si="13"/>
        <v>35.159999999999997</v>
      </c>
      <c r="DX6" s="22">
        <f t="shared" si="13"/>
        <v>18.510000000000002</v>
      </c>
      <c r="DY6" s="22">
        <f t="shared" si="13"/>
        <v>20.49</v>
      </c>
      <c r="DZ6" s="22">
        <f t="shared" si="13"/>
        <v>21.34</v>
      </c>
      <c r="EA6" s="22">
        <f t="shared" si="13"/>
        <v>23.27</v>
      </c>
      <c r="EB6" s="22">
        <f t="shared" si="13"/>
        <v>25.18</v>
      </c>
      <c r="EC6" s="21" t="str">
        <f>IF(EC7="","",IF(EC7="-","【-】","【"&amp;SUBSTITUTE(TEXT(EC7,"#,##0.00"),"-","△")&amp;"】"))</f>
        <v>【23.75】</v>
      </c>
      <c r="ED6" s="22">
        <f>IF(ED7="",NA(),ED7)</f>
        <v>0.34</v>
      </c>
      <c r="EE6" s="22">
        <f t="shared" ref="EE6:EM6" si="14">IF(EE7="",NA(),EE7)</f>
        <v>0.52</v>
      </c>
      <c r="EF6" s="22">
        <f t="shared" si="14"/>
        <v>0.64</v>
      </c>
      <c r="EG6" s="22">
        <f t="shared" si="14"/>
        <v>0.6</v>
      </c>
      <c r="EH6" s="22">
        <f t="shared" si="14"/>
        <v>0.41</v>
      </c>
      <c r="EI6" s="22">
        <f t="shared" si="14"/>
        <v>0.7</v>
      </c>
      <c r="EJ6" s="22">
        <f t="shared" si="14"/>
        <v>0.72</v>
      </c>
      <c r="EK6" s="22">
        <f t="shared" si="14"/>
        <v>0.69</v>
      </c>
      <c r="EL6" s="22">
        <f t="shared" si="14"/>
        <v>0.69</v>
      </c>
      <c r="EM6" s="22">
        <f t="shared" si="14"/>
        <v>0.67</v>
      </c>
      <c r="EN6" s="21" t="str">
        <f>IF(EN7="","",IF(EN7="-","【-】","【"&amp;SUBSTITUTE(TEXT(EN7,"#,##0.00"),"-","△")&amp;"】"))</f>
        <v>【0.67】</v>
      </c>
    </row>
    <row r="7" spans="1:144" s="23" customFormat="1" x14ac:dyDescent="0.2">
      <c r="A7" s="15"/>
      <c r="B7" s="24">
        <v>2022</v>
      </c>
      <c r="C7" s="24">
        <v>242012</v>
      </c>
      <c r="D7" s="24">
        <v>46</v>
      </c>
      <c r="E7" s="24">
        <v>1</v>
      </c>
      <c r="F7" s="24">
        <v>0</v>
      </c>
      <c r="G7" s="24">
        <v>1</v>
      </c>
      <c r="H7" s="24" t="s">
        <v>93</v>
      </c>
      <c r="I7" s="24" t="s">
        <v>94</v>
      </c>
      <c r="J7" s="24" t="s">
        <v>95</v>
      </c>
      <c r="K7" s="24" t="s">
        <v>96</v>
      </c>
      <c r="L7" s="24" t="s">
        <v>97</v>
      </c>
      <c r="M7" s="24" t="s">
        <v>98</v>
      </c>
      <c r="N7" s="25" t="s">
        <v>99</v>
      </c>
      <c r="O7" s="25">
        <v>66.77</v>
      </c>
      <c r="P7" s="25">
        <v>99.39</v>
      </c>
      <c r="Q7" s="25">
        <v>3047</v>
      </c>
      <c r="R7" s="25">
        <v>272645</v>
      </c>
      <c r="S7" s="25">
        <v>711.18</v>
      </c>
      <c r="T7" s="25">
        <v>383.37</v>
      </c>
      <c r="U7" s="25">
        <v>270094</v>
      </c>
      <c r="V7" s="25">
        <v>331.69</v>
      </c>
      <c r="W7" s="25">
        <v>814.3</v>
      </c>
      <c r="X7" s="25">
        <v>104.3</v>
      </c>
      <c r="Y7" s="25">
        <v>104.25</v>
      </c>
      <c r="Z7" s="25">
        <v>101.37</v>
      </c>
      <c r="AA7" s="25">
        <v>100.54</v>
      </c>
      <c r="AB7" s="25">
        <v>118.45</v>
      </c>
      <c r="AC7" s="25">
        <v>112.62</v>
      </c>
      <c r="AD7" s="25">
        <v>113.35</v>
      </c>
      <c r="AE7" s="25">
        <v>112.36</v>
      </c>
      <c r="AF7" s="25">
        <v>112.26</v>
      </c>
      <c r="AG7" s="25">
        <v>110.04</v>
      </c>
      <c r="AH7" s="25">
        <v>108.7</v>
      </c>
      <c r="AI7" s="25">
        <v>0</v>
      </c>
      <c r="AJ7" s="25">
        <v>0</v>
      </c>
      <c r="AK7" s="25">
        <v>0</v>
      </c>
      <c r="AL7" s="25">
        <v>0</v>
      </c>
      <c r="AM7" s="25">
        <v>0</v>
      </c>
      <c r="AN7" s="25">
        <v>0.75</v>
      </c>
      <c r="AO7" s="25">
        <v>0.51</v>
      </c>
      <c r="AP7" s="25">
        <v>0.28999999999999998</v>
      </c>
      <c r="AQ7" s="25">
        <v>0.25</v>
      </c>
      <c r="AR7" s="25">
        <v>0.13</v>
      </c>
      <c r="AS7" s="25">
        <v>1.34</v>
      </c>
      <c r="AT7" s="25">
        <v>276.77</v>
      </c>
      <c r="AU7" s="25">
        <v>279.52999999999997</v>
      </c>
      <c r="AV7" s="25">
        <v>217.68</v>
      </c>
      <c r="AW7" s="25">
        <v>189.25</v>
      </c>
      <c r="AX7" s="25">
        <v>190.45</v>
      </c>
      <c r="AY7" s="25">
        <v>318.89</v>
      </c>
      <c r="AZ7" s="25">
        <v>309.10000000000002</v>
      </c>
      <c r="BA7" s="25">
        <v>306.08</v>
      </c>
      <c r="BB7" s="25">
        <v>306.14999999999998</v>
      </c>
      <c r="BC7" s="25">
        <v>297.54000000000002</v>
      </c>
      <c r="BD7" s="25">
        <v>252.29</v>
      </c>
      <c r="BE7" s="25">
        <v>286.66000000000003</v>
      </c>
      <c r="BF7" s="25">
        <v>284.77999999999997</v>
      </c>
      <c r="BG7" s="25">
        <v>296.39</v>
      </c>
      <c r="BH7" s="25">
        <v>319.74</v>
      </c>
      <c r="BI7" s="25">
        <v>239.42</v>
      </c>
      <c r="BJ7" s="25">
        <v>290.07</v>
      </c>
      <c r="BK7" s="25">
        <v>290.42</v>
      </c>
      <c r="BL7" s="25">
        <v>294.66000000000003</v>
      </c>
      <c r="BM7" s="25">
        <v>285.27</v>
      </c>
      <c r="BN7" s="25">
        <v>294.73</v>
      </c>
      <c r="BO7" s="25">
        <v>268.07</v>
      </c>
      <c r="BP7" s="25">
        <v>95.55</v>
      </c>
      <c r="BQ7" s="25">
        <v>95.01</v>
      </c>
      <c r="BR7" s="25">
        <v>87.91</v>
      </c>
      <c r="BS7" s="25">
        <v>83.06</v>
      </c>
      <c r="BT7" s="25">
        <v>111.49</v>
      </c>
      <c r="BU7" s="25">
        <v>104.84</v>
      </c>
      <c r="BV7" s="25">
        <v>106.11</v>
      </c>
      <c r="BW7" s="25">
        <v>103.75</v>
      </c>
      <c r="BX7" s="25">
        <v>105.3</v>
      </c>
      <c r="BY7" s="25">
        <v>99.41</v>
      </c>
      <c r="BZ7" s="25">
        <v>97.47</v>
      </c>
      <c r="CA7" s="25">
        <v>174.31</v>
      </c>
      <c r="CB7" s="25">
        <v>174.52</v>
      </c>
      <c r="CC7" s="25">
        <v>179.37</v>
      </c>
      <c r="CD7" s="25">
        <v>182.67</v>
      </c>
      <c r="CE7" s="25">
        <v>184.56</v>
      </c>
      <c r="CF7" s="25">
        <v>161.82</v>
      </c>
      <c r="CG7" s="25">
        <v>161.03</v>
      </c>
      <c r="CH7" s="25">
        <v>159.93</v>
      </c>
      <c r="CI7" s="25">
        <v>162.77000000000001</v>
      </c>
      <c r="CJ7" s="25">
        <v>170.87</v>
      </c>
      <c r="CK7" s="25">
        <v>174.75</v>
      </c>
      <c r="CL7" s="25">
        <v>49.48</v>
      </c>
      <c r="CM7" s="25">
        <v>49.26</v>
      </c>
      <c r="CN7" s="25">
        <v>49.89</v>
      </c>
      <c r="CO7" s="25">
        <v>49.08</v>
      </c>
      <c r="CP7" s="25">
        <v>49.48</v>
      </c>
      <c r="CQ7" s="25">
        <v>62.32</v>
      </c>
      <c r="CR7" s="25">
        <v>61.71</v>
      </c>
      <c r="CS7" s="25">
        <v>63.12</v>
      </c>
      <c r="CT7" s="25">
        <v>62.57</v>
      </c>
      <c r="CU7" s="25">
        <v>61.56</v>
      </c>
      <c r="CV7" s="25">
        <v>59.97</v>
      </c>
      <c r="CW7" s="25">
        <v>84.1</v>
      </c>
      <c r="CX7" s="25">
        <v>83.01</v>
      </c>
      <c r="CY7" s="25">
        <v>81.88</v>
      </c>
      <c r="CZ7" s="25">
        <v>81.84</v>
      </c>
      <c r="DA7" s="25">
        <v>81.03</v>
      </c>
      <c r="DB7" s="25">
        <v>90.19</v>
      </c>
      <c r="DC7" s="25">
        <v>90.03</v>
      </c>
      <c r="DD7" s="25">
        <v>90.09</v>
      </c>
      <c r="DE7" s="25">
        <v>90.21</v>
      </c>
      <c r="DF7" s="25">
        <v>90.11</v>
      </c>
      <c r="DG7" s="25">
        <v>89.76</v>
      </c>
      <c r="DH7" s="25">
        <v>52.44</v>
      </c>
      <c r="DI7" s="25">
        <v>53.78</v>
      </c>
      <c r="DJ7" s="25">
        <v>54.76</v>
      </c>
      <c r="DK7" s="25">
        <v>55.57</v>
      </c>
      <c r="DL7" s="25">
        <v>55.28</v>
      </c>
      <c r="DM7" s="25">
        <v>48.86</v>
      </c>
      <c r="DN7" s="25">
        <v>49.6</v>
      </c>
      <c r="DO7" s="25">
        <v>50.31</v>
      </c>
      <c r="DP7" s="25">
        <v>50.74</v>
      </c>
      <c r="DQ7" s="25">
        <v>51.49</v>
      </c>
      <c r="DR7" s="25">
        <v>51.51</v>
      </c>
      <c r="DS7" s="25">
        <v>30.28</v>
      </c>
      <c r="DT7" s="25">
        <v>32.61</v>
      </c>
      <c r="DU7" s="25">
        <v>34.31</v>
      </c>
      <c r="DV7" s="25">
        <v>35.58</v>
      </c>
      <c r="DW7" s="25">
        <v>35.159999999999997</v>
      </c>
      <c r="DX7" s="25">
        <v>18.510000000000002</v>
      </c>
      <c r="DY7" s="25">
        <v>20.49</v>
      </c>
      <c r="DZ7" s="25">
        <v>21.34</v>
      </c>
      <c r="EA7" s="25">
        <v>23.27</v>
      </c>
      <c r="EB7" s="25">
        <v>25.18</v>
      </c>
      <c r="EC7" s="25">
        <v>23.75</v>
      </c>
      <c r="ED7" s="25">
        <v>0.34</v>
      </c>
      <c r="EE7" s="25">
        <v>0.52</v>
      </c>
      <c r="EF7" s="25">
        <v>0.64</v>
      </c>
      <c r="EG7" s="25">
        <v>0.6</v>
      </c>
      <c r="EH7" s="25">
        <v>0.41</v>
      </c>
      <c r="EI7" s="25">
        <v>0.7</v>
      </c>
      <c r="EJ7" s="25">
        <v>0.72</v>
      </c>
      <c r="EK7" s="25">
        <v>0.69</v>
      </c>
      <c r="EL7" s="25">
        <v>0.69</v>
      </c>
      <c r="EM7" s="25">
        <v>0.67</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