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3公営企業決算統計\09_ホームページ公開\01_公開フォルダ\01公営企業の決算概要\HP掲載用\"/>
    </mc:Choice>
  </mc:AlternateContent>
  <bookViews>
    <workbookView xWindow="2480" yWindow="90" windowWidth="19400" windowHeight="7610"/>
  </bookViews>
  <sheets>
    <sheet name="01事業数" sheetId="1" r:id="rId1"/>
    <sheet name="02職員数" sheetId="2" r:id="rId2"/>
    <sheet name="03決算規模" sheetId="3" r:id="rId3"/>
    <sheet name="04建設投資" sheetId="4" r:id="rId4"/>
    <sheet name="05企業債発行" sheetId="5" r:id="rId5"/>
    <sheet name="06企業債残高" sheetId="6" r:id="rId6"/>
    <sheet name="07繰入金" sheetId="7" r:id="rId7"/>
    <sheet name="08収益・資本繰入" sheetId="8" r:id="rId8"/>
    <sheet name="09事業数・経営状況" sheetId="9" r:id="rId9"/>
    <sheet name="10（水道損益）" sheetId="10" r:id="rId10"/>
    <sheet name="11（病院損益）" sheetId="11" r:id="rId11"/>
    <sheet name="12（下水（法適）損益）" sheetId="12" r:id="rId12"/>
    <sheet name="第13表（簡水（法非適））" sheetId="13" r:id="rId13"/>
    <sheet name="14（下水（法非適））" sheetId="14" r:id="rId14"/>
  </sheets>
  <definedNames>
    <definedName name="_xlnm.Print_Area" localSheetId="1">'02職員数'!$A$1:$L$42</definedName>
    <definedName name="_xlnm.Print_Area" localSheetId="3">'04建設投資'!$B$2:$L$41</definedName>
    <definedName name="_xlnm.Print_Area" localSheetId="4">'05企業債発行'!$B$1:$L$40</definedName>
    <definedName name="_xlnm.Print_Area" localSheetId="5">'06企業債残高'!$B$1:$L$39</definedName>
    <definedName name="_xlnm.Print_Area" localSheetId="6">'07繰入金'!$B$1:$M$40</definedName>
    <definedName name="_xlnm.Print_Area" localSheetId="7">'08収益・資本繰入'!$B$1:$Q$39</definedName>
    <definedName name="_xlnm.Print_Area" localSheetId="8">'09事業数・経営状況'!$B$1:$R$52</definedName>
    <definedName name="_xlnm.Print_Area" localSheetId="9">'10（水道損益）'!$B$1:$K$28</definedName>
    <definedName name="_xlnm.Print_Area" localSheetId="10">'11（病院損益）'!$B$1:$K$28</definedName>
    <definedName name="_xlnm.Print_Area" localSheetId="11">'12（下水（法適）損益）'!$B$1:$L$30</definedName>
    <definedName name="_xlnm.Print_Area" localSheetId="13">'14（下水（法非適））'!$B$1:$M$24</definedName>
    <definedName name="_xlnm.Print_Area" localSheetId="12">'第13表（簡水（法非適））'!$B$1:$M$24</definedName>
    <definedName name="_xlnm.Print_Titles" localSheetId="3">'04建設投資'!$B:$C</definedName>
  </definedNames>
  <calcPr calcId="162913"/>
</workbook>
</file>

<file path=xl/calcChain.xml><?xml version="1.0" encoding="utf-8"?>
<calcChain xmlns="http://schemas.openxmlformats.org/spreadsheetml/2006/main">
  <c r="H38" i="2" l="1"/>
  <c r="L22" i="14" l="1"/>
  <c r="K22" i="14"/>
  <c r="J22" i="14"/>
  <c r="I22" i="14"/>
  <c r="L21" i="14"/>
  <c r="K21" i="14"/>
  <c r="J21" i="14"/>
  <c r="I21" i="14"/>
  <c r="L20" i="14"/>
  <c r="K20" i="14"/>
  <c r="J20" i="14"/>
  <c r="I20" i="14"/>
  <c r="L19" i="14"/>
  <c r="K19" i="14"/>
  <c r="J19" i="14"/>
  <c r="I19" i="14"/>
  <c r="L18" i="14"/>
  <c r="K18" i="14"/>
  <c r="J18" i="14"/>
  <c r="I18" i="14"/>
  <c r="L17" i="14"/>
  <c r="K17" i="14"/>
  <c r="J17" i="14"/>
  <c r="I17" i="14"/>
  <c r="L16" i="14"/>
  <c r="K16" i="14"/>
  <c r="J16" i="14"/>
  <c r="I16" i="14"/>
  <c r="L15" i="14"/>
  <c r="K15" i="14"/>
  <c r="J15" i="14"/>
  <c r="I15" i="14"/>
  <c r="L14" i="14"/>
  <c r="K14" i="14"/>
  <c r="J14" i="14"/>
  <c r="I14" i="14"/>
  <c r="L13" i="14"/>
  <c r="K13" i="14"/>
  <c r="J13" i="14"/>
  <c r="I13" i="14"/>
  <c r="L12" i="14"/>
  <c r="K12" i="14"/>
  <c r="J12" i="14"/>
  <c r="I12" i="14"/>
  <c r="L11" i="14"/>
  <c r="K11" i="14"/>
  <c r="J11" i="14"/>
  <c r="I11" i="14"/>
  <c r="L10" i="14"/>
  <c r="K10" i="14"/>
  <c r="J10" i="14"/>
  <c r="I10" i="14"/>
  <c r="L9" i="14"/>
  <c r="K9" i="14"/>
  <c r="J9" i="14"/>
  <c r="I9" i="14"/>
  <c r="L8" i="14"/>
  <c r="K8" i="14"/>
  <c r="J8" i="14"/>
  <c r="I8" i="14"/>
  <c r="L7" i="14"/>
  <c r="K7" i="14"/>
  <c r="J7" i="14"/>
  <c r="I7" i="14"/>
  <c r="L6" i="14"/>
  <c r="K6" i="14"/>
  <c r="J6" i="14"/>
  <c r="I6" i="14"/>
  <c r="L22" i="13"/>
  <c r="K22" i="13"/>
  <c r="J22" i="13"/>
  <c r="I22" i="13"/>
  <c r="L21" i="13"/>
  <c r="K21" i="13"/>
  <c r="J21" i="13"/>
  <c r="I21" i="13"/>
  <c r="L20" i="13"/>
  <c r="K20" i="13"/>
  <c r="J20" i="13"/>
  <c r="I20" i="13"/>
  <c r="H19" i="13"/>
  <c r="L19" i="13" s="1"/>
  <c r="L18" i="13"/>
  <c r="K18" i="13"/>
  <c r="J18" i="13"/>
  <c r="I18" i="13"/>
  <c r="K17" i="13"/>
  <c r="L17" i="13" s="1"/>
  <c r="I17" i="13"/>
  <c r="J17" i="13" s="1"/>
  <c r="K16" i="13"/>
  <c r="L16" i="13" s="1"/>
  <c r="I16" i="13"/>
  <c r="J16" i="13" s="1"/>
  <c r="K15" i="13"/>
  <c r="I15" i="13"/>
  <c r="H15" i="13"/>
  <c r="L15" i="13" s="1"/>
  <c r="L14" i="13"/>
  <c r="K14" i="13"/>
  <c r="J14" i="13"/>
  <c r="I14" i="13"/>
  <c r="L13" i="13"/>
  <c r="K13" i="13"/>
  <c r="J13" i="13"/>
  <c r="I13" i="13"/>
  <c r="L12" i="13"/>
  <c r="K12" i="13"/>
  <c r="J12" i="13"/>
  <c r="I12" i="13"/>
  <c r="L11" i="13"/>
  <c r="K11" i="13"/>
  <c r="J11" i="13"/>
  <c r="I11" i="13"/>
  <c r="H10" i="13"/>
  <c r="K9" i="13"/>
  <c r="L9" i="13" s="1"/>
  <c r="I9" i="13"/>
  <c r="J9" i="13" s="1"/>
  <c r="K8" i="13"/>
  <c r="L8" i="13" s="1"/>
  <c r="I8" i="13"/>
  <c r="J8" i="13" s="1"/>
  <c r="K7" i="13"/>
  <c r="L7" i="13" s="1"/>
  <c r="I7" i="13"/>
  <c r="J7" i="13" s="1"/>
  <c r="L6" i="13"/>
  <c r="K6" i="13"/>
  <c r="I6" i="13"/>
  <c r="J6" i="13" s="1"/>
  <c r="J28" i="12"/>
  <c r="K28" i="12" s="1"/>
  <c r="I28" i="12"/>
  <c r="H28" i="12"/>
  <c r="K27" i="12"/>
  <c r="J27" i="12"/>
  <c r="H27" i="12"/>
  <c r="I27" i="12" s="1"/>
  <c r="J26" i="12"/>
  <c r="K26" i="12" s="1"/>
  <c r="I26" i="12"/>
  <c r="H26" i="12"/>
  <c r="K25" i="12"/>
  <c r="J25" i="12"/>
  <c r="I25" i="12"/>
  <c r="H25" i="12"/>
  <c r="K24" i="12"/>
  <c r="J24" i="12"/>
  <c r="I24" i="12"/>
  <c r="H24" i="12"/>
  <c r="K23" i="12"/>
  <c r="J23" i="12"/>
  <c r="H23" i="12"/>
  <c r="I23" i="12" s="1"/>
  <c r="K22" i="12"/>
  <c r="J22" i="12"/>
  <c r="I22" i="12"/>
  <c r="H22" i="12"/>
  <c r="K21" i="12"/>
  <c r="J21" i="12"/>
  <c r="H21" i="12"/>
  <c r="I21" i="12" s="1"/>
  <c r="K20" i="12"/>
  <c r="J20" i="12"/>
  <c r="I20" i="12"/>
  <c r="H20" i="12"/>
  <c r="K19" i="12"/>
  <c r="J19" i="12"/>
  <c r="H19" i="12"/>
  <c r="I19" i="12" s="1"/>
  <c r="K18" i="12"/>
  <c r="J18" i="12"/>
  <c r="I18" i="12"/>
  <c r="H18" i="12"/>
  <c r="K17" i="12"/>
  <c r="J17" i="12"/>
  <c r="H17" i="12"/>
  <c r="I17" i="12" s="1"/>
  <c r="K16" i="12"/>
  <c r="J16" i="12"/>
  <c r="I16" i="12"/>
  <c r="H16" i="12"/>
  <c r="K15" i="12"/>
  <c r="J15" i="12"/>
  <c r="H15" i="12"/>
  <c r="I15" i="12" s="1"/>
  <c r="K14" i="12"/>
  <c r="J14" i="12"/>
  <c r="I14" i="12"/>
  <c r="H14" i="12"/>
  <c r="K13" i="12"/>
  <c r="J13" i="12"/>
  <c r="H13" i="12"/>
  <c r="I13" i="12" s="1"/>
  <c r="K12" i="12"/>
  <c r="J12" i="12"/>
  <c r="I12" i="12"/>
  <c r="H12" i="12"/>
  <c r="K11" i="12"/>
  <c r="J11" i="12"/>
  <c r="H11" i="12"/>
  <c r="I11" i="12" s="1"/>
  <c r="K10" i="12"/>
  <c r="J10" i="12"/>
  <c r="I10" i="12"/>
  <c r="H10" i="12"/>
  <c r="K9" i="12"/>
  <c r="J9" i="12"/>
  <c r="H9" i="12"/>
  <c r="I9" i="12" s="1"/>
  <c r="K8" i="12"/>
  <c r="J8" i="12"/>
  <c r="I8" i="12"/>
  <c r="H8" i="12"/>
  <c r="K7" i="12"/>
  <c r="J7" i="12"/>
  <c r="H7" i="12"/>
  <c r="I7" i="12" s="1"/>
  <c r="K6" i="12"/>
  <c r="J6" i="12"/>
  <c r="I6" i="12"/>
  <c r="H6" i="12"/>
  <c r="K27" i="11"/>
  <c r="J27" i="11"/>
  <c r="I27" i="11"/>
  <c r="H27" i="11"/>
  <c r="K26" i="11"/>
  <c r="J26" i="11"/>
  <c r="I26" i="11"/>
  <c r="H26" i="11"/>
  <c r="K25" i="11"/>
  <c r="J25" i="11"/>
  <c r="H25" i="11"/>
  <c r="I25" i="11" s="1"/>
  <c r="K24" i="11"/>
  <c r="J24" i="11"/>
  <c r="I24" i="11"/>
  <c r="H24" i="11"/>
  <c r="K23" i="11"/>
  <c r="J23" i="11"/>
  <c r="H23" i="11"/>
  <c r="I23" i="11" s="1"/>
  <c r="I22" i="11"/>
  <c r="G22" i="11"/>
  <c r="K22" i="11" s="1"/>
  <c r="J21" i="11"/>
  <c r="I21" i="11"/>
  <c r="H21" i="11"/>
  <c r="G21" i="11"/>
  <c r="K21" i="11" s="1"/>
  <c r="G20" i="11"/>
  <c r="J20" i="11" s="1"/>
  <c r="K20" i="11" s="1"/>
  <c r="K19" i="11"/>
  <c r="J19" i="11"/>
  <c r="H19" i="11"/>
  <c r="I19" i="11" s="1"/>
  <c r="G19" i="11"/>
  <c r="K18" i="11"/>
  <c r="J18" i="11"/>
  <c r="I18" i="11"/>
  <c r="H18" i="11"/>
  <c r="K17" i="11"/>
  <c r="J17" i="11"/>
  <c r="I17" i="11"/>
  <c r="H17" i="11"/>
  <c r="H16" i="11"/>
  <c r="I16" i="11" s="1"/>
  <c r="G16" i="11"/>
  <c r="J16" i="11" s="1"/>
  <c r="K16" i="11" s="1"/>
  <c r="J15" i="11"/>
  <c r="K15" i="11" s="1"/>
  <c r="H15" i="11"/>
  <c r="I15" i="11" s="1"/>
  <c r="G15" i="11"/>
  <c r="J14" i="11"/>
  <c r="G14" i="11"/>
  <c r="J13" i="11"/>
  <c r="K13" i="11" s="1"/>
  <c r="H13" i="11"/>
  <c r="I13" i="11" s="1"/>
  <c r="K12" i="11"/>
  <c r="J12" i="11"/>
  <c r="H12" i="11"/>
  <c r="I12" i="11" s="1"/>
  <c r="J11" i="11"/>
  <c r="K11" i="11" s="1"/>
  <c r="H11" i="11"/>
  <c r="I11" i="11" s="1"/>
  <c r="K10" i="11"/>
  <c r="J10" i="11"/>
  <c r="H10" i="11"/>
  <c r="I10" i="11" s="1"/>
  <c r="J9" i="11"/>
  <c r="K9" i="11" s="1"/>
  <c r="H9" i="11"/>
  <c r="I9" i="11" s="1"/>
  <c r="K8" i="11"/>
  <c r="J8" i="11"/>
  <c r="H8" i="11"/>
  <c r="I8" i="11" s="1"/>
  <c r="J7" i="11"/>
  <c r="K7" i="11" s="1"/>
  <c r="H7" i="11"/>
  <c r="I7" i="11" s="1"/>
  <c r="K6" i="11"/>
  <c r="J6" i="11"/>
  <c r="H6" i="11"/>
  <c r="I6" i="11" s="1"/>
  <c r="K28" i="10"/>
  <c r="J28" i="10"/>
  <c r="I28" i="10"/>
  <c r="H28" i="10"/>
  <c r="K27" i="10"/>
  <c r="J27" i="10"/>
  <c r="H27" i="10"/>
  <c r="I27" i="10" s="1"/>
  <c r="J26" i="10"/>
  <c r="K26" i="10" s="1"/>
  <c r="H26" i="10"/>
  <c r="I26" i="10" s="1"/>
  <c r="K25" i="10"/>
  <c r="J25" i="10"/>
  <c r="I25" i="10"/>
  <c r="H25" i="10"/>
  <c r="J24" i="10"/>
  <c r="K24" i="10" s="1"/>
  <c r="H24" i="10"/>
  <c r="I24" i="10" s="1"/>
  <c r="K23" i="10"/>
  <c r="J23" i="10"/>
  <c r="I23" i="10"/>
  <c r="H23" i="10"/>
  <c r="G22" i="10"/>
  <c r="G21" i="10"/>
  <c r="J20" i="10"/>
  <c r="G20" i="10"/>
  <c r="H20" i="10" s="1"/>
  <c r="I20" i="10" s="1"/>
  <c r="K19" i="10"/>
  <c r="J19" i="10"/>
  <c r="I19" i="10"/>
  <c r="H19" i="10"/>
  <c r="J18" i="10"/>
  <c r="K18" i="10" s="1"/>
  <c r="H18" i="10"/>
  <c r="I18" i="10" s="1"/>
  <c r="G17" i="10"/>
  <c r="J17" i="10" s="1"/>
  <c r="K17" i="10" s="1"/>
  <c r="H16" i="10"/>
  <c r="G16" i="10"/>
  <c r="J16" i="10" s="1"/>
  <c r="K16" i="10" s="1"/>
  <c r="H15" i="10"/>
  <c r="I15" i="10" s="1"/>
  <c r="G15" i="10"/>
  <c r="J15" i="10" s="1"/>
  <c r="K15" i="10" s="1"/>
  <c r="J14" i="10"/>
  <c r="K14" i="10" s="1"/>
  <c r="H14" i="10"/>
  <c r="I14" i="10" s="1"/>
  <c r="J13" i="10"/>
  <c r="K13" i="10" s="1"/>
  <c r="I13" i="10"/>
  <c r="H13" i="10"/>
  <c r="J12" i="10"/>
  <c r="K12" i="10" s="1"/>
  <c r="H12" i="10"/>
  <c r="I12" i="10" s="1"/>
  <c r="J11" i="10"/>
  <c r="K11" i="10" s="1"/>
  <c r="I11" i="10"/>
  <c r="H11" i="10"/>
  <c r="J10" i="10"/>
  <c r="K10" i="10" s="1"/>
  <c r="H10" i="10"/>
  <c r="I10" i="10" s="1"/>
  <c r="J9" i="10"/>
  <c r="K9" i="10" s="1"/>
  <c r="I9" i="10"/>
  <c r="H9" i="10"/>
  <c r="J8" i="10"/>
  <c r="K8" i="10" s="1"/>
  <c r="H8" i="10"/>
  <c r="I8" i="10" s="1"/>
  <c r="J7" i="10"/>
  <c r="K7" i="10" s="1"/>
  <c r="I7" i="10"/>
  <c r="H7" i="10"/>
  <c r="J6" i="10"/>
  <c r="K6" i="10" s="1"/>
  <c r="I6" i="10"/>
  <c r="H6" i="10"/>
  <c r="O50" i="9"/>
  <c r="N50" i="9"/>
  <c r="O49" i="9"/>
  <c r="N49" i="9"/>
  <c r="O48" i="9"/>
  <c r="N48" i="9"/>
  <c r="O47" i="9"/>
  <c r="O46" i="9" s="1"/>
  <c r="N47" i="9"/>
  <c r="N46" i="9" s="1"/>
  <c r="Q45" i="9"/>
  <c r="P45" i="9"/>
  <c r="Q44" i="9"/>
  <c r="P44" i="9"/>
  <c r="Q43" i="9"/>
  <c r="P43" i="9"/>
  <c r="Q42" i="9"/>
  <c r="P42" i="9"/>
  <c r="Q41" i="9"/>
  <c r="P41" i="9"/>
  <c r="Q40" i="9"/>
  <c r="P40" i="9"/>
  <c r="Q39" i="9"/>
  <c r="P39" i="9"/>
  <c r="Q38" i="9"/>
  <c r="P38" i="9"/>
  <c r="Q37" i="9"/>
  <c r="P37" i="9"/>
  <c r="Q36" i="9"/>
  <c r="P36" i="9"/>
  <c r="Q35" i="9"/>
  <c r="P35" i="9"/>
  <c r="Q34" i="9"/>
  <c r="P34" i="9"/>
  <c r="Q33" i="9"/>
  <c r="P33" i="9"/>
  <c r="Q32" i="9"/>
  <c r="P32" i="9"/>
  <c r="Q31" i="9"/>
  <c r="P31" i="9"/>
  <c r="Q30" i="9"/>
  <c r="P30" i="9"/>
  <c r="Q29" i="9"/>
  <c r="P29" i="9"/>
  <c r="Q28" i="9"/>
  <c r="P28" i="9"/>
  <c r="Q27" i="9"/>
  <c r="P27" i="9"/>
  <c r="Q26" i="9"/>
  <c r="P26" i="9"/>
  <c r="Q25" i="9"/>
  <c r="P25" i="9"/>
  <c r="Q24" i="9"/>
  <c r="P24" i="9"/>
  <c r="Q23" i="9"/>
  <c r="P23" i="9"/>
  <c r="Q22" i="9"/>
  <c r="P22" i="9"/>
  <c r="Q21" i="9"/>
  <c r="P21" i="9"/>
  <c r="Q20" i="9"/>
  <c r="P20" i="9"/>
  <c r="Q19" i="9"/>
  <c r="P19" i="9"/>
  <c r="Q18" i="9"/>
  <c r="P18" i="9"/>
  <c r="Q17" i="9"/>
  <c r="P17" i="9"/>
  <c r="Q16" i="9"/>
  <c r="P16" i="9"/>
  <c r="Q15" i="9"/>
  <c r="P15" i="9"/>
  <c r="Q14" i="9"/>
  <c r="P14" i="9"/>
  <c r="Q13" i="9"/>
  <c r="P13" i="9"/>
  <c r="Q12" i="9"/>
  <c r="P12" i="9"/>
  <c r="Q11" i="9"/>
  <c r="P11" i="9"/>
  <c r="Q10" i="9"/>
  <c r="P10" i="9"/>
  <c r="Q9" i="9"/>
  <c r="Q50" i="9" s="1"/>
  <c r="P9" i="9"/>
  <c r="P50" i="9" s="1"/>
  <c r="Q8" i="9"/>
  <c r="Q49" i="9" s="1"/>
  <c r="P8" i="9"/>
  <c r="P49" i="9" s="1"/>
  <c r="Q7" i="9"/>
  <c r="Q48" i="9" s="1"/>
  <c r="P7" i="9"/>
  <c r="P48" i="9" s="1"/>
  <c r="Q6" i="9"/>
  <c r="Q47" i="9" s="1"/>
  <c r="Q46" i="9" s="1"/>
  <c r="P6" i="9"/>
  <c r="P47" i="9" s="1"/>
  <c r="P37" i="8"/>
  <c r="O37" i="8"/>
  <c r="G37" i="8"/>
  <c r="N36" i="8"/>
  <c r="K36" i="8"/>
  <c r="F36" i="8"/>
  <c r="G36" i="8" s="1"/>
  <c r="N35" i="8"/>
  <c r="K35" i="8"/>
  <c r="G35" i="8"/>
  <c r="N34" i="8"/>
  <c r="K34" i="8"/>
  <c r="G34" i="8"/>
  <c r="N33" i="8"/>
  <c r="P33" i="8" s="1"/>
  <c r="K33" i="8"/>
  <c r="G33" i="8"/>
  <c r="P32" i="8"/>
  <c r="O32" i="8"/>
  <c r="N32" i="8"/>
  <c r="K32" i="8"/>
  <c r="G32" i="8"/>
  <c r="P31" i="8"/>
  <c r="O31" i="8"/>
  <c r="N31" i="8"/>
  <c r="K31" i="8"/>
  <c r="G31" i="8"/>
  <c r="N30" i="8"/>
  <c r="K30" i="8"/>
  <c r="G30" i="8"/>
  <c r="O29" i="8"/>
  <c r="P29" i="8" s="1"/>
  <c r="K29" i="8"/>
  <c r="G29" i="8"/>
  <c r="N28" i="8"/>
  <c r="K28" i="8"/>
  <c r="G28" i="8"/>
  <c r="P27" i="8"/>
  <c r="O27" i="8"/>
  <c r="N27" i="8"/>
  <c r="K27" i="8"/>
  <c r="G27" i="8"/>
  <c r="P26" i="8"/>
  <c r="O26" i="8"/>
  <c r="N26" i="8"/>
  <c r="K26" i="8"/>
  <c r="G26" i="8"/>
  <c r="N25" i="8"/>
  <c r="K25" i="8"/>
  <c r="G25" i="8"/>
  <c r="O24" i="8"/>
  <c r="P24" i="8" s="1"/>
  <c r="N24" i="8"/>
  <c r="K24" i="8"/>
  <c r="G24" i="8"/>
  <c r="P23" i="8"/>
  <c r="O23" i="8"/>
  <c r="N23" i="8"/>
  <c r="K23" i="8"/>
  <c r="G23" i="8"/>
  <c r="N22" i="8"/>
  <c r="K22" i="8"/>
  <c r="G22" i="8"/>
  <c r="N21" i="8"/>
  <c r="K21" i="8"/>
  <c r="G21" i="8"/>
  <c r="O20" i="8"/>
  <c r="P20" i="8" s="1"/>
  <c r="K20" i="8"/>
  <c r="J20" i="8"/>
  <c r="J37" i="8" s="1"/>
  <c r="K37" i="8" s="1"/>
  <c r="G20" i="8"/>
  <c r="P19" i="8"/>
  <c r="O19" i="8"/>
  <c r="N19" i="8"/>
  <c r="K19" i="8"/>
  <c r="G19" i="8"/>
  <c r="P18" i="8"/>
  <c r="O18" i="8"/>
  <c r="N18" i="8"/>
  <c r="K18" i="8"/>
  <c r="G18" i="8"/>
  <c r="N17" i="8"/>
  <c r="P17" i="8" s="1"/>
  <c r="K17" i="8"/>
  <c r="G17" i="8"/>
  <c r="P16" i="8"/>
  <c r="O16" i="8"/>
  <c r="N16" i="8"/>
  <c r="K16" i="8"/>
  <c r="G16" i="8"/>
  <c r="O15" i="8"/>
  <c r="P15" i="8" s="1"/>
  <c r="N15" i="8"/>
  <c r="K15" i="8"/>
  <c r="G15" i="8"/>
  <c r="N14" i="8"/>
  <c r="K14" i="8"/>
  <c r="G14" i="8"/>
  <c r="N13" i="8"/>
  <c r="K13" i="8"/>
  <c r="G13" i="8"/>
  <c r="N12" i="8"/>
  <c r="K12" i="8"/>
  <c r="G12" i="8"/>
  <c r="P11" i="8"/>
  <c r="O11" i="8"/>
  <c r="N11" i="8"/>
  <c r="K11" i="8"/>
  <c r="G11" i="8"/>
  <c r="N10" i="8"/>
  <c r="O10" i="8" s="1"/>
  <c r="P10" i="8" s="1"/>
  <c r="K10" i="8"/>
  <c r="G10" i="8"/>
  <c r="N9" i="8"/>
  <c r="P9" i="8" s="1"/>
  <c r="K9" i="8"/>
  <c r="G9" i="8"/>
  <c r="P8" i="8"/>
  <c r="O8" i="8"/>
  <c r="N8" i="8"/>
  <c r="K8" i="8"/>
  <c r="G8" i="8"/>
  <c r="P7" i="8"/>
  <c r="O7" i="8"/>
  <c r="N7" i="8"/>
  <c r="K7" i="8"/>
  <c r="G7" i="8"/>
  <c r="N6" i="8"/>
  <c r="K6" i="8"/>
  <c r="G6" i="8"/>
  <c r="L33" i="6"/>
  <c r="K22" i="6"/>
  <c r="L22" i="6" s="1"/>
  <c r="I22" i="6"/>
  <c r="J22" i="6" s="1"/>
  <c r="L19" i="6"/>
  <c r="K19" i="6"/>
  <c r="J19" i="6"/>
  <c r="I19" i="6"/>
  <c r="I18" i="6"/>
  <c r="L18" i="6"/>
  <c r="K15" i="6"/>
  <c r="L15" i="6" s="1"/>
  <c r="I15" i="6"/>
  <c r="J15" i="6" s="1"/>
  <c r="I14" i="6"/>
  <c r="L14" i="6"/>
  <c r="K11" i="6"/>
  <c r="L11" i="6" s="1"/>
  <c r="I11" i="6"/>
  <c r="J11" i="6" s="1"/>
  <c r="I10" i="6"/>
  <c r="L9" i="6"/>
  <c r="L7" i="6"/>
  <c r="K7" i="6"/>
  <c r="J7" i="6"/>
  <c r="I7" i="6"/>
  <c r="I6" i="6"/>
  <c r="L33" i="5"/>
  <c r="L32" i="5"/>
  <c r="L23" i="5"/>
  <c r="L17" i="5"/>
  <c r="K17" i="5"/>
  <c r="J17" i="5"/>
  <c r="I17" i="5"/>
  <c r="L15" i="5"/>
  <c r="J14" i="5"/>
  <c r="L14" i="5"/>
  <c r="L9" i="5"/>
  <c r="I8" i="5"/>
  <c r="K8" i="5"/>
  <c r="L7" i="5"/>
  <c r="L34" i="4"/>
  <c r="L33" i="4"/>
  <c r="I30" i="4"/>
  <c r="L29" i="4"/>
  <c r="I26" i="4"/>
  <c r="I22" i="4"/>
  <c r="L17" i="4"/>
  <c r="L15" i="4"/>
  <c r="K15" i="4"/>
  <c r="J15" i="4"/>
  <c r="I15" i="4"/>
  <c r="I14" i="4"/>
  <c r="L10" i="4"/>
  <c r="H37" i="3"/>
  <c r="K37" i="3" s="1"/>
  <c r="E37" i="3"/>
  <c r="D37" i="3"/>
  <c r="L37" i="3" s="1"/>
  <c r="G36" i="3"/>
  <c r="E36" i="3"/>
  <c r="D36" i="3"/>
  <c r="L35" i="3"/>
  <c r="K35" i="3"/>
  <c r="J35" i="3"/>
  <c r="I35" i="3"/>
  <c r="K34" i="3"/>
  <c r="L34" i="3" s="1"/>
  <c r="I34" i="3"/>
  <c r="J34" i="3" s="1"/>
  <c r="L33" i="3"/>
  <c r="K33" i="3"/>
  <c r="J33" i="3"/>
  <c r="I33" i="3"/>
  <c r="L32" i="3"/>
  <c r="K32" i="3"/>
  <c r="J32" i="3"/>
  <c r="I32" i="3"/>
  <c r="L31" i="3"/>
  <c r="K31" i="3"/>
  <c r="J31" i="3"/>
  <c r="I31" i="3"/>
  <c r="L30" i="3"/>
  <c r="K30" i="3"/>
  <c r="J30" i="3"/>
  <c r="I30" i="3"/>
  <c r="L29" i="3"/>
  <c r="K29" i="3"/>
  <c r="J29" i="3"/>
  <c r="I29" i="3"/>
  <c r="L28" i="3"/>
  <c r="K28" i="3"/>
  <c r="J28" i="3"/>
  <c r="I28" i="3"/>
  <c r="L27" i="3"/>
  <c r="K27" i="3"/>
  <c r="J27" i="3"/>
  <c r="I27" i="3"/>
  <c r="L26" i="3"/>
  <c r="K26" i="3"/>
  <c r="J26" i="3"/>
  <c r="I26" i="3"/>
  <c r="L25" i="3"/>
  <c r="K25" i="3"/>
  <c r="J25" i="3"/>
  <c r="I25" i="3"/>
  <c r="L24" i="3"/>
  <c r="K24" i="3"/>
  <c r="J24" i="3"/>
  <c r="I24" i="3"/>
  <c r="L23" i="3"/>
  <c r="K23" i="3"/>
  <c r="J23" i="3"/>
  <c r="I23" i="3"/>
  <c r="L22" i="3"/>
  <c r="K22" i="3"/>
  <c r="J22" i="3"/>
  <c r="I22" i="3"/>
  <c r="L21" i="3"/>
  <c r="K21" i="3"/>
  <c r="J21" i="3"/>
  <c r="I21" i="3"/>
  <c r="L20" i="3"/>
  <c r="K20" i="3"/>
  <c r="J20" i="3"/>
  <c r="I20" i="3"/>
  <c r="F20" i="3"/>
  <c r="L19" i="3"/>
  <c r="K19" i="3"/>
  <c r="J19" i="3"/>
  <c r="I19" i="3"/>
  <c r="K18" i="3"/>
  <c r="L18" i="3" s="1"/>
  <c r="I18" i="3"/>
  <c r="J18" i="3" s="1"/>
  <c r="K17" i="3"/>
  <c r="L17" i="3" s="1"/>
  <c r="I17" i="3"/>
  <c r="J17" i="3" s="1"/>
  <c r="L16" i="3"/>
  <c r="K16" i="3"/>
  <c r="J16" i="3"/>
  <c r="I16" i="3"/>
  <c r="K15" i="3"/>
  <c r="L15" i="3" s="1"/>
  <c r="I15" i="3"/>
  <c r="J15" i="3" s="1"/>
  <c r="K14" i="3"/>
  <c r="I14" i="3"/>
  <c r="J14" i="3" s="1"/>
  <c r="K13" i="3"/>
  <c r="L13" i="3" s="1"/>
  <c r="I13" i="3"/>
  <c r="J13" i="3" s="1"/>
  <c r="K12" i="3"/>
  <c r="L12" i="3" s="1"/>
  <c r="I12" i="3"/>
  <c r="J12" i="3" s="1"/>
  <c r="K11" i="3"/>
  <c r="L11" i="3" s="1"/>
  <c r="I11" i="3"/>
  <c r="J11" i="3" s="1"/>
  <c r="K10" i="3"/>
  <c r="L10" i="3" s="1"/>
  <c r="I10" i="3"/>
  <c r="J10" i="3" s="1"/>
  <c r="L9" i="3"/>
  <c r="K9" i="3"/>
  <c r="J9" i="3"/>
  <c r="I9" i="3"/>
  <c r="K8" i="3"/>
  <c r="L8" i="3" s="1"/>
  <c r="I8" i="3"/>
  <c r="J8" i="3" s="1"/>
  <c r="L7" i="3"/>
  <c r="K7" i="3"/>
  <c r="J7" i="3"/>
  <c r="I7" i="3"/>
  <c r="K6" i="3"/>
  <c r="L6" i="3" s="1"/>
  <c r="I6" i="3"/>
  <c r="J6" i="3" s="1"/>
  <c r="H36" i="2"/>
  <c r="G36" i="2"/>
  <c r="L35" i="2"/>
  <c r="K35" i="2"/>
  <c r="J35" i="2"/>
  <c r="I35" i="2"/>
  <c r="K34" i="2"/>
  <c r="L34" i="2" s="1"/>
  <c r="J34" i="2"/>
  <c r="I34" i="2"/>
  <c r="L33" i="2"/>
  <c r="K33" i="2"/>
  <c r="J33" i="2"/>
  <c r="I33" i="2"/>
  <c r="L32" i="2"/>
  <c r="K32" i="2"/>
  <c r="J32" i="2"/>
  <c r="I32" i="2"/>
  <c r="L31" i="2"/>
  <c r="K31" i="2"/>
  <c r="J31" i="2"/>
  <c r="I31" i="2"/>
  <c r="K30" i="2"/>
  <c r="L30" i="2" s="1"/>
  <c r="J30" i="2"/>
  <c r="I30" i="2"/>
  <c r="L29" i="2"/>
  <c r="K29" i="2"/>
  <c r="J29" i="2"/>
  <c r="I29" i="2"/>
  <c r="L28" i="2"/>
  <c r="K28" i="2"/>
  <c r="J28" i="2"/>
  <c r="I28" i="2"/>
  <c r="L27" i="2"/>
  <c r="K27" i="2"/>
  <c r="J27" i="2"/>
  <c r="I27" i="2"/>
  <c r="K26" i="2"/>
  <c r="L26" i="2" s="1"/>
  <c r="J26" i="2"/>
  <c r="I26" i="2"/>
  <c r="L25" i="2"/>
  <c r="K25" i="2"/>
  <c r="J25" i="2"/>
  <c r="I25" i="2"/>
  <c r="K24" i="2"/>
  <c r="L24" i="2" s="1"/>
  <c r="J24" i="2"/>
  <c r="I24" i="2"/>
  <c r="L23" i="2"/>
  <c r="K23" i="2"/>
  <c r="J23" i="2"/>
  <c r="I23" i="2"/>
  <c r="K22" i="2"/>
  <c r="L22" i="2" s="1"/>
  <c r="J22" i="2"/>
  <c r="I22" i="2"/>
  <c r="L21" i="2"/>
  <c r="K21" i="2"/>
  <c r="J21" i="2"/>
  <c r="I21" i="2"/>
  <c r="H20" i="2"/>
  <c r="G20" i="2"/>
  <c r="G37" i="2" s="1"/>
  <c r="L19" i="2"/>
  <c r="K19" i="2"/>
  <c r="J19" i="2"/>
  <c r="I19" i="2"/>
  <c r="L18" i="2"/>
  <c r="K18" i="2"/>
  <c r="I18" i="2"/>
  <c r="J18" i="2" s="1"/>
  <c r="L17" i="2"/>
  <c r="K17" i="2"/>
  <c r="J17" i="2"/>
  <c r="I17" i="2"/>
  <c r="L16" i="2"/>
  <c r="K16" i="2"/>
  <c r="J16" i="2"/>
  <c r="I16" i="2"/>
  <c r="L15" i="2"/>
  <c r="K15" i="2"/>
  <c r="J15" i="2"/>
  <c r="I15" i="2"/>
  <c r="L14" i="2"/>
  <c r="K14" i="2"/>
  <c r="I14" i="2"/>
  <c r="J14" i="2" s="1"/>
  <c r="L13" i="2"/>
  <c r="K13" i="2"/>
  <c r="J13" i="2"/>
  <c r="I13" i="2"/>
  <c r="L12" i="2"/>
  <c r="K12" i="2"/>
  <c r="I12" i="2"/>
  <c r="J12" i="2" s="1"/>
  <c r="L11" i="2"/>
  <c r="K11" i="2"/>
  <c r="J11" i="2"/>
  <c r="I11" i="2"/>
  <c r="L10" i="2"/>
  <c r="K10" i="2"/>
  <c r="I10" i="2"/>
  <c r="J10" i="2" s="1"/>
  <c r="L9" i="2"/>
  <c r="K9" i="2"/>
  <c r="J9" i="2"/>
  <c r="I9" i="2"/>
  <c r="L8" i="2"/>
  <c r="K8" i="2"/>
  <c r="I8" i="2"/>
  <c r="J8" i="2" s="1"/>
  <c r="L7" i="2"/>
  <c r="K7" i="2"/>
  <c r="J7" i="2"/>
  <c r="I7" i="2"/>
  <c r="L6" i="2"/>
  <c r="K6" i="2"/>
  <c r="I6" i="2"/>
  <c r="J6" i="2" s="1"/>
  <c r="K14" i="5" l="1"/>
  <c r="I11" i="5"/>
  <c r="J11" i="5" s="1"/>
  <c r="I14" i="5"/>
  <c r="L8" i="5"/>
  <c r="K11" i="5"/>
  <c r="L11" i="5" s="1"/>
  <c r="I10" i="5"/>
  <c r="J10" i="5" s="1"/>
  <c r="K10" i="5"/>
  <c r="L10" i="5" s="1"/>
  <c r="I7" i="4"/>
  <c r="J7" i="4" s="1"/>
  <c r="K7" i="4"/>
  <c r="L7" i="4" s="1"/>
  <c r="I34" i="4"/>
  <c r="K10" i="13"/>
  <c r="L10" i="13" s="1"/>
  <c r="J15" i="13"/>
  <c r="I19" i="13"/>
  <c r="J19" i="13"/>
  <c r="I10" i="13"/>
  <c r="J10" i="13" s="1"/>
  <c r="K19" i="13"/>
  <c r="I14" i="11"/>
  <c r="H22" i="10"/>
  <c r="K14" i="11"/>
  <c r="H17" i="10"/>
  <c r="K20" i="10"/>
  <c r="I22" i="10"/>
  <c r="H20" i="11"/>
  <c r="I17" i="10"/>
  <c r="J22" i="10"/>
  <c r="K22" i="10" s="1"/>
  <c r="I20" i="11"/>
  <c r="H21" i="10"/>
  <c r="I21" i="10" s="1"/>
  <c r="H22" i="11"/>
  <c r="I16" i="10"/>
  <c r="J21" i="10"/>
  <c r="K21" i="10" s="1"/>
  <c r="H14" i="11"/>
  <c r="J22" i="11"/>
  <c r="P46" i="9"/>
  <c r="P25" i="8"/>
  <c r="P13" i="8"/>
  <c r="P21" i="8"/>
  <c r="P6" i="8"/>
  <c r="O12" i="8"/>
  <c r="P12" i="8" s="1"/>
  <c r="O28" i="8"/>
  <c r="P28" i="8" s="1"/>
  <c r="O33" i="8"/>
  <c r="O36" i="8"/>
  <c r="P36" i="8" s="1"/>
  <c r="O9" i="8"/>
  <c r="O17" i="8"/>
  <c r="O25" i="8"/>
  <c r="O30" i="8"/>
  <c r="P30" i="8" s="1"/>
  <c r="O6" i="8"/>
  <c r="O14" i="8"/>
  <c r="P14" i="8" s="1"/>
  <c r="O22" i="8"/>
  <c r="P22" i="8" s="1"/>
  <c r="O35" i="8"/>
  <c r="P35" i="8" s="1"/>
  <c r="O13" i="8"/>
  <c r="O21" i="8"/>
  <c r="O34" i="8"/>
  <c r="P34" i="8" s="1"/>
  <c r="K12" i="7"/>
  <c r="I12" i="7"/>
  <c r="J12" i="7" s="1"/>
  <c r="L12" i="7"/>
  <c r="I18" i="7"/>
  <c r="J18" i="7" s="1"/>
  <c r="K18" i="7"/>
  <c r="L18" i="7" s="1"/>
  <c r="K24" i="7"/>
  <c r="L24" i="7" s="1"/>
  <c r="I24" i="7"/>
  <c r="J24" i="7" s="1"/>
  <c r="K6" i="7"/>
  <c r="L6" i="7" s="1"/>
  <c r="I6" i="7"/>
  <c r="J6" i="7" s="1"/>
  <c r="K13" i="7"/>
  <c r="L13" i="7" s="1"/>
  <c r="I13" i="7"/>
  <c r="J13" i="7" s="1"/>
  <c r="J19" i="7"/>
  <c r="I19" i="7"/>
  <c r="K19" i="7"/>
  <c r="L19" i="7"/>
  <c r="K25" i="7"/>
  <c r="L25" i="7" s="1"/>
  <c r="I25" i="7"/>
  <c r="J25" i="7" s="1"/>
  <c r="L32" i="7"/>
  <c r="K32" i="7"/>
  <c r="J32" i="7"/>
  <c r="I32" i="7"/>
  <c r="K31" i="7"/>
  <c r="L31" i="7" s="1"/>
  <c r="I31" i="7"/>
  <c r="J31" i="7" s="1"/>
  <c r="L7" i="7"/>
  <c r="K7" i="7"/>
  <c r="J7" i="7"/>
  <c r="I7" i="7"/>
  <c r="K26" i="7"/>
  <c r="L26" i="7" s="1"/>
  <c r="I26" i="7"/>
  <c r="J26" i="7" s="1"/>
  <c r="L33" i="7"/>
  <c r="K33" i="7"/>
  <c r="J33" i="7"/>
  <c r="I33" i="7"/>
  <c r="I11" i="7"/>
  <c r="J11" i="7" s="1"/>
  <c r="K11" i="7"/>
  <c r="L11" i="7" s="1"/>
  <c r="L8" i="7"/>
  <c r="K8" i="7"/>
  <c r="J8" i="7"/>
  <c r="I8" i="7"/>
  <c r="L14" i="7"/>
  <c r="K14" i="7"/>
  <c r="J14" i="7"/>
  <c r="I14" i="7"/>
  <c r="I27" i="7"/>
  <c r="J27" i="7" s="1"/>
  <c r="K27" i="7"/>
  <c r="L27" i="7" s="1"/>
  <c r="K34" i="7"/>
  <c r="L34" i="7" s="1"/>
  <c r="I34" i="7"/>
  <c r="J34" i="7" s="1"/>
  <c r="L9" i="7"/>
  <c r="K9" i="7"/>
  <c r="I9" i="7"/>
  <c r="J9" i="7"/>
  <c r="K15" i="7"/>
  <c r="L15" i="7" s="1"/>
  <c r="I15" i="7"/>
  <c r="J15" i="7" s="1"/>
  <c r="K21" i="7"/>
  <c r="L21" i="7" s="1"/>
  <c r="I21" i="7"/>
  <c r="J21" i="7" s="1"/>
  <c r="I28" i="7"/>
  <c r="J28" i="7" s="1"/>
  <c r="K28" i="7"/>
  <c r="L28" i="7" s="1"/>
  <c r="K35" i="7"/>
  <c r="L35" i="7" s="1"/>
  <c r="I35" i="7"/>
  <c r="J35" i="7"/>
  <c r="L16" i="7"/>
  <c r="K16" i="7"/>
  <c r="J16" i="7"/>
  <c r="I16" i="7"/>
  <c r="I29" i="7"/>
  <c r="J29" i="7" s="1"/>
  <c r="K29" i="7"/>
  <c r="L29" i="7"/>
  <c r="I36" i="7"/>
  <c r="J36" i="7" s="1"/>
  <c r="K36" i="7"/>
  <c r="L36" i="7" s="1"/>
  <c r="K22" i="7"/>
  <c r="L22" i="7" s="1"/>
  <c r="I22" i="7"/>
  <c r="J22" i="7" s="1"/>
  <c r="I10" i="7"/>
  <c r="J10" i="7" s="1"/>
  <c r="K10" i="7"/>
  <c r="L10" i="7" s="1"/>
  <c r="L17" i="7"/>
  <c r="K17" i="7"/>
  <c r="I17" i="7"/>
  <c r="J17" i="7"/>
  <c r="L23" i="7"/>
  <c r="K23" i="7"/>
  <c r="J23" i="7"/>
  <c r="I23" i="7"/>
  <c r="K30" i="7"/>
  <c r="I30" i="7"/>
  <c r="J30" i="7" s="1"/>
  <c r="L30" i="7"/>
  <c r="K12" i="6"/>
  <c r="I12" i="6"/>
  <c r="J12" i="6" s="1"/>
  <c r="L12" i="6"/>
  <c r="I31" i="6"/>
  <c r="J31" i="6" s="1"/>
  <c r="K31" i="6"/>
  <c r="L31" i="6" s="1"/>
  <c r="L32" i="6"/>
  <c r="K32" i="6"/>
  <c r="J32" i="6"/>
  <c r="I32" i="6"/>
  <c r="K26" i="6"/>
  <c r="L26" i="6" s="1"/>
  <c r="I26" i="6"/>
  <c r="J26" i="6" s="1"/>
  <c r="K16" i="6"/>
  <c r="J16" i="6"/>
  <c r="I16" i="6"/>
  <c r="L16" i="6"/>
  <c r="J27" i="6"/>
  <c r="I27" i="6"/>
  <c r="K27" i="6"/>
  <c r="L27" i="6" s="1"/>
  <c r="K28" i="6"/>
  <c r="L28" i="6" s="1"/>
  <c r="I28" i="6"/>
  <c r="J28" i="6" s="1"/>
  <c r="J34" i="6"/>
  <c r="L34" i="6"/>
  <c r="K34" i="6"/>
  <c r="I34" i="6"/>
  <c r="K8" i="6"/>
  <c r="L8" i="6" s="1"/>
  <c r="J8" i="6"/>
  <c r="I8" i="6"/>
  <c r="I35" i="6"/>
  <c r="J35" i="6" s="1"/>
  <c r="K35" i="6"/>
  <c r="L35" i="6" s="1"/>
  <c r="J23" i="6"/>
  <c r="I23" i="6"/>
  <c r="L23" i="6"/>
  <c r="K23" i="6"/>
  <c r="K20" i="6"/>
  <c r="L20" i="6" s="1"/>
  <c r="I20" i="6"/>
  <c r="J20" i="6" s="1"/>
  <c r="K24" i="6"/>
  <c r="L24" i="6" s="1"/>
  <c r="I24" i="6"/>
  <c r="J24" i="6" s="1"/>
  <c r="K30" i="6"/>
  <c r="L30" i="6" s="1"/>
  <c r="I30" i="6"/>
  <c r="J30" i="6" s="1"/>
  <c r="L36" i="6"/>
  <c r="K36" i="6"/>
  <c r="I36" i="6"/>
  <c r="J36" i="6" s="1"/>
  <c r="J6" i="6"/>
  <c r="J14" i="6"/>
  <c r="J18" i="6"/>
  <c r="I25" i="6"/>
  <c r="J25" i="6" s="1"/>
  <c r="I29" i="6"/>
  <c r="J29" i="6" s="1"/>
  <c r="I33" i="6"/>
  <c r="J10" i="6"/>
  <c r="K6" i="6"/>
  <c r="L6" i="6" s="1"/>
  <c r="I9" i="6"/>
  <c r="K10" i="6"/>
  <c r="L10" i="6" s="1"/>
  <c r="I13" i="6"/>
  <c r="J13" i="6" s="1"/>
  <c r="K14" i="6"/>
  <c r="I17" i="6"/>
  <c r="J17" i="6" s="1"/>
  <c r="K18" i="6"/>
  <c r="I21" i="6"/>
  <c r="J21" i="6" s="1"/>
  <c r="J33" i="6"/>
  <c r="J9" i="6"/>
  <c r="K25" i="6"/>
  <c r="L25" i="6" s="1"/>
  <c r="K29" i="6"/>
  <c r="L29" i="6" s="1"/>
  <c r="K33" i="6"/>
  <c r="K9" i="6"/>
  <c r="K13" i="6"/>
  <c r="L13" i="6" s="1"/>
  <c r="K17" i="6"/>
  <c r="L17" i="6" s="1"/>
  <c r="K21" i="6"/>
  <c r="L21" i="6" s="1"/>
  <c r="I27" i="5"/>
  <c r="J27" i="5" s="1"/>
  <c r="K27" i="5"/>
  <c r="L27" i="5" s="1"/>
  <c r="K21" i="5"/>
  <c r="L21" i="5" s="1"/>
  <c r="I21" i="5"/>
  <c r="I34" i="5"/>
  <c r="L34" i="5"/>
  <c r="K34" i="5"/>
  <c r="J34" i="5"/>
  <c r="L16" i="5"/>
  <c r="K16" i="5"/>
  <c r="J16" i="5"/>
  <c r="I16" i="5"/>
  <c r="J28" i="5"/>
  <c r="I28" i="5"/>
  <c r="K28" i="5"/>
  <c r="L28" i="5"/>
  <c r="K13" i="5"/>
  <c r="L13" i="5" s="1"/>
  <c r="I13" i="5"/>
  <c r="J13" i="5" s="1"/>
  <c r="J18" i="5"/>
  <c r="I18" i="5"/>
  <c r="K18" i="5"/>
  <c r="L18" i="5"/>
  <c r="L22" i="5"/>
  <c r="K22" i="5"/>
  <c r="J22" i="5"/>
  <c r="I22" i="5"/>
  <c r="I35" i="5"/>
  <c r="J35" i="5"/>
  <c r="L35" i="5"/>
  <c r="K35" i="5"/>
  <c r="K29" i="5"/>
  <c r="L29" i="5" s="1"/>
  <c r="I29" i="5"/>
  <c r="J29" i="5" s="1"/>
  <c r="K6" i="5"/>
  <c r="L6" i="5" s="1"/>
  <c r="I6" i="5"/>
  <c r="J6" i="5" s="1"/>
  <c r="K19" i="5"/>
  <c r="J19" i="5"/>
  <c r="L19" i="5"/>
  <c r="I19" i="5"/>
  <c r="I36" i="5"/>
  <c r="J36" i="5" s="1"/>
  <c r="K36" i="5"/>
  <c r="L36" i="5"/>
  <c r="I12" i="5"/>
  <c r="J12" i="5" s="1"/>
  <c r="K12" i="5"/>
  <c r="L12" i="5" s="1"/>
  <c r="I26" i="5"/>
  <c r="K26" i="5"/>
  <c r="L26" i="5" s="1"/>
  <c r="J26" i="5"/>
  <c r="K30" i="5"/>
  <c r="L30" i="5" s="1"/>
  <c r="I30" i="5"/>
  <c r="J30" i="5" s="1"/>
  <c r="I37" i="5"/>
  <c r="J37" i="5" s="1"/>
  <c r="K37" i="5"/>
  <c r="L37" i="5" s="1"/>
  <c r="I9" i="5"/>
  <c r="I15" i="5"/>
  <c r="J21" i="5"/>
  <c r="I25" i="5"/>
  <c r="J25" i="5" s="1"/>
  <c r="I33" i="5"/>
  <c r="I24" i="5"/>
  <c r="J24" i="5" s="1"/>
  <c r="I32" i="5"/>
  <c r="J33" i="5"/>
  <c r="J9" i="5"/>
  <c r="J15" i="5"/>
  <c r="I7" i="5"/>
  <c r="J8" i="5"/>
  <c r="K9" i="5"/>
  <c r="K15" i="5"/>
  <c r="I23" i="5"/>
  <c r="K25" i="5"/>
  <c r="L25" i="5" s="1"/>
  <c r="I31" i="5"/>
  <c r="J31" i="5" s="1"/>
  <c r="J32" i="5"/>
  <c r="K33" i="5"/>
  <c r="J7" i="5"/>
  <c r="J23" i="5"/>
  <c r="K24" i="5"/>
  <c r="L24" i="5" s="1"/>
  <c r="K32" i="5"/>
  <c r="K7" i="5"/>
  <c r="K23" i="5"/>
  <c r="K31" i="5"/>
  <c r="L31" i="5" s="1"/>
  <c r="J19" i="4"/>
  <c r="I19" i="4"/>
  <c r="K19" i="4"/>
  <c r="L19" i="4"/>
  <c r="K24" i="4"/>
  <c r="J24" i="4"/>
  <c r="I24" i="4"/>
  <c r="L24" i="4"/>
  <c r="K12" i="4"/>
  <c r="L12" i="4" s="1"/>
  <c r="I12" i="4"/>
  <c r="J12" i="4" s="1"/>
  <c r="L20" i="4"/>
  <c r="K20" i="4"/>
  <c r="J20" i="4"/>
  <c r="I20" i="4"/>
  <c r="K21" i="4"/>
  <c r="L21" i="4" s="1"/>
  <c r="I21" i="4"/>
  <c r="J21" i="4" s="1"/>
  <c r="I11" i="4"/>
  <c r="J11" i="4" s="1"/>
  <c r="K11" i="4"/>
  <c r="L11" i="4" s="1"/>
  <c r="I35" i="4"/>
  <c r="J35" i="4" s="1"/>
  <c r="L35" i="4"/>
  <c r="K35" i="4"/>
  <c r="J18" i="4"/>
  <c r="L18" i="4"/>
  <c r="K18" i="4"/>
  <c r="I18" i="4"/>
  <c r="L16" i="4"/>
  <c r="K16" i="4"/>
  <c r="I16" i="4"/>
  <c r="J16" i="4" s="1"/>
  <c r="I31" i="4"/>
  <c r="K31" i="4"/>
  <c r="L31" i="4" s="1"/>
  <c r="J31" i="4"/>
  <c r="K36" i="4"/>
  <c r="L36" i="4" s="1"/>
  <c r="I36" i="4"/>
  <c r="J36" i="4" s="1"/>
  <c r="J8" i="4"/>
  <c r="L8" i="4"/>
  <c r="I8" i="4"/>
  <c r="K8" i="4"/>
  <c r="I27" i="4"/>
  <c r="J27" i="4" s="1"/>
  <c r="K27" i="4"/>
  <c r="L27" i="4" s="1"/>
  <c r="K32" i="4"/>
  <c r="L32" i="4" s="1"/>
  <c r="I32" i="4"/>
  <c r="J32" i="4" s="1"/>
  <c r="L9" i="4"/>
  <c r="K9" i="4"/>
  <c r="I9" i="4"/>
  <c r="J9" i="4" s="1"/>
  <c r="I23" i="4"/>
  <c r="L23" i="4"/>
  <c r="J23" i="4"/>
  <c r="K23" i="4"/>
  <c r="K28" i="4"/>
  <c r="L28" i="4" s="1"/>
  <c r="I28" i="4"/>
  <c r="J28" i="4" s="1"/>
  <c r="K37" i="4"/>
  <c r="L37" i="4" s="1"/>
  <c r="I37" i="4"/>
  <c r="I10" i="4"/>
  <c r="J14" i="4"/>
  <c r="I17" i="4"/>
  <c r="J22" i="4"/>
  <c r="J26" i="4"/>
  <c r="J30" i="4"/>
  <c r="J34" i="4"/>
  <c r="J10" i="4"/>
  <c r="I13" i="4"/>
  <c r="J13" i="4" s="1"/>
  <c r="K14" i="4"/>
  <c r="L14" i="4" s="1"/>
  <c r="J17" i="4"/>
  <c r="K22" i="4"/>
  <c r="L22" i="4" s="1"/>
  <c r="I25" i="4"/>
  <c r="K26" i="4"/>
  <c r="L26" i="4" s="1"/>
  <c r="I29" i="4"/>
  <c r="K30" i="4"/>
  <c r="L30" i="4" s="1"/>
  <c r="I33" i="4"/>
  <c r="K34" i="4"/>
  <c r="K10" i="4"/>
  <c r="K17" i="4"/>
  <c r="J25" i="4"/>
  <c r="J29" i="4"/>
  <c r="J33" i="4"/>
  <c r="K13" i="4"/>
  <c r="L13" i="4" s="1"/>
  <c r="K25" i="4"/>
  <c r="L25" i="4" s="1"/>
  <c r="K29" i="4"/>
  <c r="K33" i="4"/>
  <c r="G37" i="3"/>
  <c r="J37" i="3" s="1"/>
  <c r="I36" i="3"/>
  <c r="J36" i="3" s="1"/>
  <c r="I37" i="3"/>
  <c r="K36" i="3"/>
  <c r="L36" i="3" s="1"/>
  <c r="L39" i="2"/>
  <c r="K39" i="2"/>
  <c r="J39" i="2"/>
  <c r="I39" i="2"/>
  <c r="H37" i="2"/>
  <c r="J37" i="2" s="1"/>
  <c r="I20" i="2"/>
  <c r="J20" i="2"/>
  <c r="K20" i="2"/>
  <c r="L20" i="2" s="1"/>
  <c r="I36" i="2"/>
  <c r="J36" i="2" s="1"/>
  <c r="K36" i="2"/>
  <c r="L36" i="2" s="1"/>
  <c r="I38" i="4" l="1"/>
  <c r="J38" i="4" s="1"/>
  <c r="K37" i="6"/>
  <c r="L37" i="6" s="1"/>
  <c r="J37" i="6"/>
  <c r="K20" i="5"/>
  <c r="L20" i="5" s="1"/>
  <c r="I20" i="5"/>
  <c r="J20" i="5" s="1"/>
  <c r="J37" i="4"/>
  <c r="K38" i="4"/>
  <c r="L38" i="4" s="1"/>
  <c r="K37" i="2"/>
  <c r="L37" i="2" s="1"/>
  <c r="I37" i="2"/>
  <c r="K20" i="7" l="1"/>
  <c r="L20" i="7"/>
  <c r="I20" i="7"/>
  <c r="J20" i="7" s="1"/>
  <c r="I37" i="7"/>
  <c r="K37" i="7"/>
  <c r="L37" i="7" s="1"/>
  <c r="J37" i="7"/>
  <c r="J38" i="2"/>
  <c r="I38" i="2"/>
  <c r="L38" i="2"/>
  <c r="K38" i="2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I27" i="1" l="1"/>
  <c r="H27" i="1"/>
  <c r="J19" i="1"/>
  <c r="J18" i="1"/>
  <c r="J17" i="1"/>
  <c r="J16" i="1"/>
  <c r="J15" i="1"/>
  <c r="J14" i="1"/>
  <c r="J13" i="1"/>
  <c r="E27" i="1" l="1"/>
  <c r="D27" i="1"/>
  <c r="F27" i="1"/>
  <c r="G7" i="1" s="1"/>
  <c r="G9" i="1" l="1"/>
  <c r="G26" i="1"/>
  <c r="G18" i="1"/>
  <c r="G14" i="1"/>
  <c r="G10" i="1"/>
  <c r="G25" i="1"/>
  <c r="G17" i="1"/>
  <c r="G24" i="1"/>
  <c r="G20" i="1"/>
  <c r="G16" i="1"/>
  <c r="G12" i="1"/>
  <c r="G8" i="1"/>
  <c r="G22" i="1"/>
  <c r="G21" i="1"/>
  <c r="G13" i="1"/>
  <c r="G6" i="1"/>
  <c r="G23" i="1"/>
  <c r="G19" i="1"/>
  <c r="G15" i="1"/>
  <c r="G11" i="1"/>
  <c r="L7" i="1" l="1"/>
  <c r="M7" i="1"/>
  <c r="N7" i="1"/>
  <c r="L8" i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L15" i="1"/>
  <c r="M15" i="1"/>
  <c r="L16" i="1"/>
  <c r="M16" i="1"/>
  <c r="L17" i="1"/>
  <c r="M17" i="1"/>
  <c r="L18" i="1"/>
  <c r="M18" i="1"/>
  <c r="N18" i="1"/>
  <c r="L19" i="1"/>
  <c r="M19" i="1"/>
  <c r="L20" i="1"/>
  <c r="M20" i="1"/>
  <c r="N20" i="1"/>
  <c r="L21" i="1"/>
  <c r="M21" i="1"/>
  <c r="N21" i="1"/>
  <c r="L22" i="1"/>
  <c r="M22" i="1"/>
  <c r="N22" i="1"/>
  <c r="L23" i="1"/>
  <c r="M23" i="1"/>
  <c r="L24" i="1"/>
  <c r="M24" i="1"/>
  <c r="L25" i="1"/>
  <c r="M25" i="1"/>
  <c r="N25" i="1"/>
  <c r="L26" i="1"/>
  <c r="M26" i="1"/>
  <c r="N26" i="1"/>
  <c r="L6" i="1"/>
  <c r="N6" i="1"/>
  <c r="M6" i="1"/>
  <c r="L27" i="1" l="1"/>
  <c r="M27" i="1"/>
  <c r="J7" i="1" l="1"/>
  <c r="J8" i="1"/>
  <c r="J9" i="1"/>
  <c r="J10" i="1"/>
  <c r="J11" i="1"/>
  <c r="J12" i="1"/>
  <c r="N14" i="1"/>
  <c r="N15" i="1"/>
  <c r="N16" i="1"/>
  <c r="N17" i="1"/>
  <c r="N19" i="1"/>
  <c r="J20" i="1"/>
  <c r="J21" i="1"/>
  <c r="J22" i="1"/>
  <c r="J23" i="1"/>
  <c r="J24" i="1"/>
  <c r="N24" i="1" s="1"/>
  <c r="J25" i="1"/>
  <c r="J26" i="1"/>
  <c r="J6" i="1"/>
  <c r="J27" i="1" l="1"/>
  <c r="N23" i="1"/>
  <c r="N27" i="1" s="1"/>
  <c r="K6" i="1"/>
  <c r="K21" i="1" l="1"/>
  <c r="K12" i="1"/>
  <c r="K14" i="1"/>
  <c r="K10" i="1"/>
  <c r="K7" i="1"/>
  <c r="K9" i="1"/>
  <c r="K16" i="1"/>
  <c r="K18" i="1"/>
  <c r="K15" i="1"/>
  <c r="K25" i="1"/>
  <c r="K13" i="1"/>
  <c r="K11" i="1"/>
  <c r="K20" i="1"/>
  <c r="K22" i="1"/>
  <c r="K19" i="1"/>
  <c r="K17" i="1"/>
  <c r="K8" i="1"/>
  <c r="K24" i="1"/>
  <c r="K23" i="1"/>
</calcChain>
</file>

<file path=xl/comments1.xml><?xml version="1.0" encoding="utf-8"?>
<comments xmlns="http://schemas.openxmlformats.org/spreadsheetml/2006/main">
  <authors>
    <author>mieken</author>
    <author xml:space="preserve"> </author>
  </authors>
  <commentList>
    <comment ref="O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24-1-12</t>
        </r>
      </text>
    </comment>
    <comment ref="O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24-1-12</t>
        </r>
      </text>
    </comment>
    <comment ref="H2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端数ずれ
</t>
        </r>
      </text>
    </comment>
    <comment ref="O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24-1-12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B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病院以外は、HP用市町決算統計データより引用した。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B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下水だけ別シートで計算した。そのほかは、HP用市町決算データから数値を拾った。</t>
        </r>
      </text>
    </comment>
  </commentList>
</comments>
</file>

<file path=xl/sharedStrings.xml><?xml version="1.0" encoding="utf-8"?>
<sst xmlns="http://schemas.openxmlformats.org/spreadsheetml/2006/main" count="871" uniqueCount="265">
  <si>
    <t>(単位:事業数、％)</t>
    <rPh sb="4" eb="6">
      <t>ジギョウ</t>
    </rPh>
    <rPh sb="6" eb="7">
      <t>スウ</t>
    </rPh>
    <phoneticPr fontId="4"/>
  </si>
  <si>
    <t xml:space="preserve">           年 度</t>
  </si>
  <si>
    <t xml:space="preserve"> 　増　　減</t>
  </si>
  <si>
    <t xml:space="preserve"> 事業名 区分</t>
  </si>
  <si>
    <t>法適</t>
  </si>
  <si>
    <t>法非適</t>
  </si>
  <si>
    <t>計</t>
  </si>
  <si>
    <t>構成比</t>
  </si>
  <si>
    <t xml:space="preserve"> 上 水 道</t>
  </si>
  <si>
    <t xml:space="preserve"> 簡易水道</t>
  </si>
  <si>
    <t xml:space="preserve"> 工業用水道</t>
  </si>
  <si>
    <t xml:space="preserve"> 交    通</t>
  </si>
  <si>
    <t xml:space="preserve"> 電　　気</t>
  </si>
  <si>
    <t xml:space="preserve"> ガ    ス</t>
  </si>
  <si>
    <t xml:space="preserve"> 病    院</t>
  </si>
  <si>
    <t xml:space="preserve"> 下 水 道</t>
  </si>
  <si>
    <t xml:space="preserve"> 市    場</t>
  </si>
  <si>
    <t xml:space="preserve"> と 畜 場</t>
  </si>
  <si>
    <t xml:space="preserve"> 観光施設</t>
  </si>
  <si>
    <t xml:space="preserve"> 宅地造成</t>
  </si>
  <si>
    <t xml:space="preserve"> 駐車場整備</t>
  </si>
  <si>
    <t xml:space="preserve"> 介護サービス</t>
    <rPh sb="1" eb="3">
      <t>カイゴ</t>
    </rPh>
    <phoneticPr fontId="4"/>
  </si>
  <si>
    <t xml:space="preserve"> その他（ｸﾞﾙｰﾌﾟﾎｰﾑ）</t>
    <rPh sb="3" eb="4">
      <t>タ</t>
    </rPh>
    <phoneticPr fontId="4"/>
  </si>
  <si>
    <t xml:space="preserve">      計</t>
  </si>
  <si>
    <t>特環公共下水道</t>
    <phoneticPr fontId="4"/>
  </si>
  <si>
    <t>農業集落排水</t>
    <phoneticPr fontId="4"/>
  </si>
  <si>
    <t>漁業集落排水</t>
    <phoneticPr fontId="4"/>
  </si>
  <si>
    <t>簡易排水</t>
    <phoneticPr fontId="4"/>
  </si>
  <si>
    <t>特定地域生活排水</t>
    <phoneticPr fontId="4"/>
  </si>
  <si>
    <t>第１表　法適用、法非適用区分別事業数</t>
    <phoneticPr fontId="4"/>
  </si>
  <si>
    <t>公共下水道</t>
    <phoneticPr fontId="4"/>
  </si>
  <si>
    <t>令和２年度</t>
    <rPh sb="0" eb="1">
      <t>レイワ</t>
    </rPh>
    <rPh sb="1" eb="2">
      <t>モト</t>
    </rPh>
    <phoneticPr fontId="4"/>
  </si>
  <si>
    <t>令和３年度</t>
    <rPh sb="0" eb="1">
      <t>レイワ</t>
    </rPh>
    <rPh sb="1" eb="2">
      <t>モト</t>
    </rPh>
    <phoneticPr fontId="4"/>
  </si>
  <si>
    <t>第２表　職員数の推移</t>
    <phoneticPr fontId="4"/>
  </si>
  <si>
    <t xml:space="preserve">      (単位：人、％)</t>
    <phoneticPr fontId="3"/>
  </si>
  <si>
    <t xml:space="preserve">      年  度</t>
  </si>
  <si>
    <t>対前年度比較</t>
    <rPh sb="0" eb="1">
      <t>タイ</t>
    </rPh>
    <rPh sb="1" eb="4">
      <t>ゼンネンド</t>
    </rPh>
    <rPh sb="4" eb="6">
      <t>ヒカク</t>
    </rPh>
    <phoneticPr fontId="3"/>
  </si>
  <si>
    <t>対29年度比較</t>
    <rPh sb="0" eb="1">
      <t>タイ</t>
    </rPh>
    <rPh sb="3" eb="5">
      <t>ネンド</t>
    </rPh>
    <rPh sb="5" eb="7">
      <t>ヒカク</t>
    </rPh>
    <phoneticPr fontId="3"/>
  </si>
  <si>
    <t>29年度</t>
  </si>
  <si>
    <t>30年度</t>
  </si>
  <si>
    <t>令和元年度</t>
  </si>
  <si>
    <t>令和２年度</t>
  </si>
  <si>
    <t>令和３年度</t>
    <rPh sb="0" eb="2">
      <t>レイワ</t>
    </rPh>
    <rPh sb="3" eb="5">
      <t>ネンド</t>
    </rPh>
    <phoneticPr fontId="4"/>
  </si>
  <si>
    <t xml:space="preserve">  事業名</t>
  </si>
  <si>
    <t>（A)</t>
    <phoneticPr fontId="3"/>
  </si>
  <si>
    <t>(B)</t>
  </si>
  <si>
    <t>(C)</t>
    <phoneticPr fontId="3"/>
  </si>
  <si>
    <t>増減数
(C)-(B)</t>
    <rPh sb="0" eb="2">
      <t>ゾウゲン</t>
    </rPh>
    <rPh sb="2" eb="3">
      <t>スウ</t>
    </rPh>
    <phoneticPr fontId="3"/>
  </si>
  <si>
    <r>
      <t xml:space="preserve">増減率
</t>
    </r>
    <r>
      <rPr>
        <sz val="8"/>
        <rFont val="ＭＳ 明朝"/>
        <family val="1"/>
        <charset val="128"/>
      </rPr>
      <t>((C)-(B))/(B)</t>
    </r>
    <rPh sb="0" eb="2">
      <t>ゾウゲン</t>
    </rPh>
    <rPh sb="2" eb="3">
      <t>リツ</t>
    </rPh>
    <phoneticPr fontId="3"/>
  </si>
  <si>
    <t>増減数
(C)-(A)</t>
    <rPh sb="0" eb="2">
      <t>ゾウゲン</t>
    </rPh>
    <rPh sb="2" eb="3">
      <t>スウ</t>
    </rPh>
    <phoneticPr fontId="3"/>
  </si>
  <si>
    <r>
      <t xml:space="preserve">増減率
</t>
    </r>
    <r>
      <rPr>
        <sz val="8"/>
        <rFont val="ＭＳ 明朝"/>
        <family val="1"/>
        <charset val="128"/>
      </rPr>
      <t>((C)-(A))/(A)</t>
    </r>
    <rPh sb="0" eb="2">
      <t>ゾウゲン</t>
    </rPh>
    <rPh sb="2" eb="3">
      <t>リツ</t>
    </rPh>
    <phoneticPr fontId="3"/>
  </si>
  <si>
    <t>上 水 道</t>
  </si>
  <si>
    <t>簡易水道</t>
    <phoneticPr fontId="4"/>
  </si>
  <si>
    <t>工業用水道</t>
  </si>
  <si>
    <t>法</t>
  </si>
  <si>
    <t>ガ    ス</t>
  </si>
  <si>
    <t>病    院</t>
  </si>
  <si>
    <t>下水道（公共）</t>
  </si>
  <si>
    <t>適</t>
  </si>
  <si>
    <t>下水道（特環）</t>
  </si>
  <si>
    <t>下水道（農集）</t>
    <rPh sb="4" eb="5">
      <t>ノウ</t>
    </rPh>
    <rPh sb="5" eb="6">
      <t>シュウ</t>
    </rPh>
    <phoneticPr fontId="4"/>
  </si>
  <si>
    <t>下水道（漁集）</t>
    <rPh sb="4" eb="5">
      <t>ギョ</t>
    </rPh>
    <rPh sb="5" eb="6">
      <t>シュウ</t>
    </rPh>
    <phoneticPr fontId="4"/>
  </si>
  <si>
    <t>下水道（特排）</t>
    <rPh sb="4" eb="5">
      <t>トク</t>
    </rPh>
    <rPh sb="5" eb="6">
      <t>ハイ</t>
    </rPh>
    <phoneticPr fontId="3"/>
  </si>
  <si>
    <t>観光施設</t>
  </si>
  <si>
    <t>用</t>
  </si>
  <si>
    <t>駐車場整備</t>
  </si>
  <si>
    <t>介護サービス</t>
    <rPh sb="0" eb="2">
      <t>カイゴ</t>
    </rPh>
    <phoneticPr fontId="4"/>
  </si>
  <si>
    <t>その他（ｸﾞﾙｰﾌﾟﾎｰﾑ）</t>
    <rPh sb="2" eb="3">
      <t>タ</t>
    </rPh>
    <phoneticPr fontId="4"/>
  </si>
  <si>
    <t>小    計</t>
  </si>
  <si>
    <t>簡易水道</t>
  </si>
  <si>
    <t>交    通</t>
  </si>
  <si>
    <t>電　　気</t>
    <rPh sb="0" eb="4">
      <t>デンキ</t>
    </rPh>
    <phoneticPr fontId="10"/>
  </si>
  <si>
    <t>下水道（農集）</t>
  </si>
  <si>
    <t>非</t>
  </si>
  <si>
    <t>下水道（漁集）</t>
  </si>
  <si>
    <t>下水道（簡排）</t>
  </si>
  <si>
    <t>市    場</t>
    <phoneticPr fontId="4"/>
  </si>
  <si>
    <t>と 畜 場</t>
  </si>
  <si>
    <t>宅地造成</t>
  </si>
  <si>
    <t xml:space="preserve">      合    計</t>
  </si>
  <si>
    <t xml:space="preserve">  損益勘定所属職員</t>
  </si>
  <si>
    <t xml:space="preserve">  資本勘定所属職員</t>
    <phoneticPr fontId="10"/>
  </si>
  <si>
    <t>第３表　決算規模の推移</t>
    <phoneticPr fontId="11"/>
  </si>
  <si>
    <t xml:space="preserve"> 　(単位：百万円，％)</t>
  </si>
  <si>
    <t xml:space="preserve">    年  度</t>
    <phoneticPr fontId="11"/>
  </si>
  <si>
    <t>令和３年度</t>
    <rPh sb="0" eb="2">
      <t>レイワ</t>
    </rPh>
    <rPh sb="3" eb="5">
      <t>ネンド</t>
    </rPh>
    <phoneticPr fontId="3"/>
  </si>
  <si>
    <t>増減額
(C)-(B)</t>
    <rPh sb="0" eb="3">
      <t>ゾウゲンガク</t>
    </rPh>
    <phoneticPr fontId="3"/>
  </si>
  <si>
    <t>増減額
(C)-(A)</t>
    <rPh sb="0" eb="3">
      <t>ゾウゲンガク</t>
    </rPh>
    <phoneticPr fontId="3"/>
  </si>
  <si>
    <t>簡易水道</t>
    <phoneticPr fontId="11"/>
  </si>
  <si>
    <t>下水道（農集）</t>
    <rPh sb="4" eb="5">
      <t>ノウ</t>
    </rPh>
    <rPh sb="5" eb="6">
      <t>シュウ</t>
    </rPh>
    <phoneticPr fontId="11"/>
  </si>
  <si>
    <t>下水道（漁集）</t>
    <rPh sb="4" eb="5">
      <t>ギョ</t>
    </rPh>
    <rPh sb="5" eb="6">
      <t>シュウ</t>
    </rPh>
    <phoneticPr fontId="11"/>
  </si>
  <si>
    <t>下水道（特定）</t>
  </si>
  <si>
    <t>介護サービス</t>
    <phoneticPr fontId="11"/>
  </si>
  <si>
    <t>その他（ｸﾞﾙｰﾌﾟﾎｰﾑ）</t>
    <phoneticPr fontId="11"/>
  </si>
  <si>
    <t>電    気</t>
  </si>
  <si>
    <t>市    場</t>
  </si>
  <si>
    <t>介護サービス</t>
    <rPh sb="0" eb="2">
      <t>カイゴ</t>
    </rPh>
    <phoneticPr fontId="11"/>
  </si>
  <si>
    <t>合　計</t>
  </si>
  <si>
    <t>※</t>
    <phoneticPr fontId="11"/>
  </si>
  <si>
    <t>１　法適用事業決算規模　＝総費用(税込)－減価償却費＋資本的支出　　　</t>
    <phoneticPr fontId="11"/>
  </si>
  <si>
    <t>　　法非適用事業決算規模＝総費用＋資本的支出＋積立金＋前年度繰上充用金</t>
    <phoneticPr fontId="11"/>
  </si>
  <si>
    <t>２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11"/>
  </si>
  <si>
    <t>第４表　建設投資額の推移</t>
    <phoneticPr fontId="11"/>
  </si>
  <si>
    <t xml:space="preserve">       年  度</t>
  </si>
  <si>
    <t>令和２年度</t>
    <rPh sb="0" eb="2">
      <t>レイワ</t>
    </rPh>
    <rPh sb="3" eb="5">
      <t>ネンド</t>
    </rPh>
    <rPh sb="4" eb="5">
      <t>ド</t>
    </rPh>
    <phoneticPr fontId="11"/>
  </si>
  <si>
    <t>令和３年度</t>
    <rPh sb="0" eb="2">
      <t>レイワ</t>
    </rPh>
    <rPh sb="3" eb="5">
      <t>ネンド</t>
    </rPh>
    <rPh sb="4" eb="5">
      <t>ド</t>
    </rPh>
    <phoneticPr fontId="11"/>
  </si>
  <si>
    <t>(A)</t>
    <phoneticPr fontId="11"/>
  </si>
  <si>
    <t>(C)</t>
  </si>
  <si>
    <t>下水道（農集）</t>
    <rPh sb="0" eb="3">
      <t>ゲスイドウ</t>
    </rPh>
    <rPh sb="4" eb="5">
      <t>ノウ</t>
    </rPh>
    <rPh sb="5" eb="6">
      <t>シュウ</t>
    </rPh>
    <phoneticPr fontId="11"/>
  </si>
  <si>
    <t>下水道（漁集）</t>
    <rPh sb="0" eb="3">
      <t>ゲスイドウ</t>
    </rPh>
    <rPh sb="4" eb="5">
      <t>ギョ</t>
    </rPh>
    <rPh sb="5" eb="6">
      <t>シュウ</t>
    </rPh>
    <phoneticPr fontId="11"/>
  </si>
  <si>
    <t>用</t>
    <rPh sb="0" eb="1">
      <t>ヨウ</t>
    </rPh>
    <phoneticPr fontId="11"/>
  </si>
  <si>
    <t>１　建設投資額とは,資本的支出の建設改良費である。</t>
    <phoneticPr fontId="11"/>
  </si>
  <si>
    <t>第５表　事業別企業債（地方債）の発行額の推移</t>
    <phoneticPr fontId="11"/>
  </si>
  <si>
    <t>対28年度比較</t>
    <rPh sb="0" eb="1">
      <t>タイ</t>
    </rPh>
    <rPh sb="3" eb="5">
      <t>ネンド</t>
    </rPh>
    <rPh sb="5" eb="7">
      <t>ヒカク</t>
    </rPh>
    <phoneticPr fontId="3"/>
  </si>
  <si>
    <t>令和２年度</t>
    <rPh sb="0" eb="2">
      <t>レイワ</t>
    </rPh>
    <rPh sb="3" eb="5">
      <t>ネンド</t>
    </rPh>
    <phoneticPr fontId="11"/>
  </si>
  <si>
    <t>令和３年度</t>
    <rPh sb="0" eb="2">
      <t>レイワ</t>
    </rPh>
    <rPh sb="3" eb="5">
      <t>ネンド</t>
    </rPh>
    <phoneticPr fontId="11"/>
  </si>
  <si>
    <t>下水道（漁集）</t>
    <rPh sb="0" eb="3">
      <t>ゲスイドウ</t>
    </rPh>
    <rPh sb="4" eb="5">
      <t>リョウ</t>
    </rPh>
    <rPh sb="5" eb="6">
      <t>シュウ</t>
    </rPh>
    <phoneticPr fontId="11"/>
  </si>
  <si>
    <t>下水道（特定）</t>
    <phoneticPr fontId="11"/>
  </si>
  <si>
    <t>１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11"/>
  </si>
  <si>
    <t>２　収益的支出に充てた企業債は含まない。</t>
    <rPh sb="2" eb="5">
      <t>シュウエキテキ</t>
    </rPh>
    <rPh sb="5" eb="7">
      <t>シシュツ</t>
    </rPh>
    <rPh sb="8" eb="9">
      <t>ア</t>
    </rPh>
    <rPh sb="11" eb="14">
      <t>キギョウサイ</t>
    </rPh>
    <rPh sb="15" eb="16">
      <t>フク</t>
    </rPh>
    <phoneticPr fontId="11"/>
  </si>
  <si>
    <t>第６表  事業別企業債(地方債)現在高の推移</t>
    <rPh sb="16" eb="18">
      <t>ゲンザイ</t>
    </rPh>
    <phoneticPr fontId="11"/>
  </si>
  <si>
    <t>年　　度</t>
    <phoneticPr fontId="11"/>
  </si>
  <si>
    <t>事業名</t>
    <phoneticPr fontId="11"/>
  </si>
  <si>
    <t>工業用水道</t>
    <phoneticPr fontId="10"/>
  </si>
  <si>
    <t>第７表　事業別他会計繰入金の状況</t>
    <phoneticPr fontId="10"/>
  </si>
  <si>
    <t>令和２年度</t>
    <rPh sb="0" eb="2">
      <t>レイワ</t>
    </rPh>
    <rPh sb="3" eb="5">
      <t>ネンド</t>
    </rPh>
    <phoneticPr fontId="10"/>
  </si>
  <si>
    <t>令和３年度</t>
    <rPh sb="0" eb="2">
      <t>レイワ</t>
    </rPh>
    <rPh sb="3" eb="5">
      <t>ネンド</t>
    </rPh>
    <phoneticPr fontId="10"/>
  </si>
  <si>
    <t>(A)</t>
    <phoneticPr fontId="10"/>
  </si>
  <si>
    <t>簡易水道</t>
    <phoneticPr fontId="10"/>
  </si>
  <si>
    <t>介護サービス</t>
    <rPh sb="0" eb="2">
      <t>カイゴ</t>
    </rPh>
    <phoneticPr fontId="10"/>
  </si>
  <si>
    <t>その他（グループホーム）</t>
    <phoneticPr fontId="10"/>
  </si>
  <si>
    <t>※</t>
    <phoneticPr fontId="10"/>
  </si>
  <si>
    <t>１　下水道事業の他会計繰入金には、雨水処理負担金が含まれている。</t>
    <phoneticPr fontId="10"/>
  </si>
  <si>
    <t>第８表　事業別他会計繰入金の状況（収益的収支・資本的収支別）</t>
    <phoneticPr fontId="10"/>
  </si>
  <si>
    <t xml:space="preserve"> 　  (単位：百万円，％)</t>
    <phoneticPr fontId="10"/>
  </si>
  <si>
    <t xml:space="preserve">   　区分 年度</t>
  </si>
  <si>
    <t>収益的収支への繰入金</t>
    <phoneticPr fontId="10"/>
  </si>
  <si>
    <t>資本的収支への繰入金</t>
    <rPh sb="0" eb="3">
      <t>シホンテキ</t>
    </rPh>
    <rPh sb="3" eb="5">
      <t>シュウシ</t>
    </rPh>
    <rPh sb="7" eb="9">
      <t>クリイレ</t>
    </rPh>
    <rPh sb="9" eb="10">
      <t>キン</t>
    </rPh>
    <phoneticPr fontId="10"/>
  </si>
  <si>
    <t>合計</t>
    <rPh sb="0" eb="2">
      <t>ゴウケイ</t>
    </rPh>
    <phoneticPr fontId="10"/>
  </si>
  <si>
    <t>対前年度
増減額</t>
    <rPh sb="0" eb="1">
      <t>タイ</t>
    </rPh>
    <rPh sb="1" eb="4">
      <t>ゼンネンド</t>
    </rPh>
    <phoneticPr fontId="10"/>
  </si>
  <si>
    <t>増減額</t>
  </si>
  <si>
    <t>対前年度
増減率</t>
    <phoneticPr fontId="10"/>
  </si>
  <si>
    <t>下水道（農集）</t>
    <rPh sb="4" eb="5">
      <t>ノウ</t>
    </rPh>
    <rPh sb="5" eb="6">
      <t>シュウ</t>
    </rPh>
    <phoneticPr fontId="10"/>
  </si>
  <si>
    <t>下水道（漁集）</t>
    <rPh sb="4" eb="5">
      <t>ギョ</t>
    </rPh>
    <rPh sb="5" eb="6">
      <t>シュウ</t>
    </rPh>
    <phoneticPr fontId="10"/>
  </si>
  <si>
    <t>下水道（特定）</t>
    <phoneticPr fontId="10"/>
  </si>
  <si>
    <t>用</t>
    <phoneticPr fontId="10"/>
  </si>
  <si>
    <t>その他（ｸﾞﾙｰﾌﾟﾎｰﾑ）</t>
    <phoneticPr fontId="10"/>
  </si>
  <si>
    <t>１　下水道事業の他会計繰入金には、雨水処理負担金が含まれている。</t>
  </si>
  <si>
    <t>〔第８表　事業別他会計繰入金の状況（収益的収支・資本的収支別）〕</t>
  </si>
  <si>
    <t>増減率</t>
  </si>
  <si>
    <t/>
  </si>
  <si>
    <t>その他（製材）</t>
  </si>
  <si>
    <t>その他（介護サービス）※</t>
  </si>
  <si>
    <t>その他（その他）</t>
  </si>
  <si>
    <t>その他（介護サービス）</t>
    <rPh sb="4" eb="6">
      <t>カイゴ</t>
    </rPh>
    <phoneticPr fontId="11"/>
  </si>
  <si>
    <t>(注)繰入率の収益的収支､資本的収支欄は､それぞれの収入に対する繰入金の割合である。</t>
  </si>
  <si>
    <t>第９表　事業数及び経営状況</t>
    <rPh sb="7" eb="8">
      <t>オヨ</t>
    </rPh>
    <rPh sb="9" eb="11">
      <t>ケイエイ</t>
    </rPh>
    <rPh sb="11" eb="13">
      <t>ジョウキョウ</t>
    </rPh>
    <phoneticPr fontId="4"/>
  </si>
  <si>
    <t>(決算額の単位:千円)</t>
    <rPh sb="1" eb="4">
      <t>ケッサンガク</t>
    </rPh>
    <rPh sb="8" eb="10">
      <t>センエン</t>
    </rPh>
    <phoneticPr fontId="4"/>
  </si>
  <si>
    <t xml:space="preserve"> 事業名 </t>
    <phoneticPr fontId="4"/>
  </si>
  <si>
    <t>区　分</t>
    <rPh sb="0" eb="1">
      <t>ク</t>
    </rPh>
    <rPh sb="2" eb="3">
      <t>ブン</t>
    </rPh>
    <phoneticPr fontId="4"/>
  </si>
  <si>
    <t>赤字・黒字の別</t>
    <rPh sb="0" eb="2">
      <t>アカジ</t>
    </rPh>
    <rPh sb="3" eb="5">
      <t>クロジ</t>
    </rPh>
    <rPh sb="6" eb="7">
      <t>ベツ</t>
    </rPh>
    <phoneticPr fontId="4"/>
  </si>
  <si>
    <t>平成29年度</t>
  </si>
  <si>
    <t>平成30年度</t>
  </si>
  <si>
    <t>令和２年度</t>
    <rPh sb="0" eb="2">
      <t>レイワ</t>
    </rPh>
    <rPh sb="3" eb="5">
      <t>ネンド</t>
    </rPh>
    <phoneticPr fontId="4"/>
  </si>
  <si>
    <t>事業数</t>
  </si>
  <si>
    <t>黒字・赤字額</t>
  </si>
  <si>
    <t>事業数</t>
    <rPh sb="0" eb="2">
      <t>ジギョウ</t>
    </rPh>
    <rPh sb="2" eb="3">
      <t>スウ</t>
    </rPh>
    <phoneticPr fontId="4"/>
  </si>
  <si>
    <t>黒字・赤字額</t>
    <rPh sb="0" eb="2">
      <t>クロジ</t>
    </rPh>
    <rPh sb="3" eb="5">
      <t>アカジ</t>
    </rPh>
    <rPh sb="5" eb="6">
      <t>ガク</t>
    </rPh>
    <phoneticPr fontId="4"/>
  </si>
  <si>
    <t>上　水　道</t>
    <rPh sb="0" eb="5">
      <t>ジョウスイドウ</t>
    </rPh>
    <phoneticPr fontId="4"/>
  </si>
  <si>
    <t>法適用</t>
    <rPh sb="0" eb="1">
      <t>ホウ</t>
    </rPh>
    <rPh sb="1" eb="3">
      <t>テキヨウ</t>
    </rPh>
    <phoneticPr fontId="4"/>
  </si>
  <si>
    <t>黒字</t>
    <rPh sb="0" eb="2">
      <t>クロジ</t>
    </rPh>
    <phoneticPr fontId="4"/>
  </si>
  <si>
    <t>赤字</t>
    <rPh sb="0" eb="2">
      <t>アカジ</t>
    </rPh>
    <phoneticPr fontId="4"/>
  </si>
  <si>
    <t>簡易水道</t>
    <rPh sb="0" eb="2">
      <t>カンイ</t>
    </rPh>
    <rPh sb="2" eb="4">
      <t>スイドウ</t>
    </rPh>
    <phoneticPr fontId="4"/>
  </si>
  <si>
    <t>法非適用</t>
    <rPh sb="0" eb="1">
      <t>ホウ</t>
    </rPh>
    <rPh sb="1" eb="2">
      <t>ヒ</t>
    </rPh>
    <rPh sb="2" eb="4">
      <t>テキヨウ</t>
    </rPh>
    <phoneticPr fontId="4"/>
  </si>
  <si>
    <t>工業用水道</t>
    <rPh sb="0" eb="3">
      <t>コウギョウヨウ</t>
    </rPh>
    <rPh sb="3" eb="5">
      <t>スイドウ</t>
    </rPh>
    <phoneticPr fontId="4"/>
  </si>
  <si>
    <t>交　　　通</t>
    <rPh sb="0" eb="5">
      <t>コウツウ</t>
    </rPh>
    <phoneticPr fontId="4"/>
  </si>
  <si>
    <t>電　　　気</t>
    <rPh sb="0" eb="5">
      <t>デンキ</t>
    </rPh>
    <phoneticPr fontId="4"/>
  </si>
  <si>
    <t>ガ　　　ス</t>
    <phoneticPr fontId="4"/>
  </si>
  <si>
    <t>病　　　院</t>
    <rPh sb="0" eb="5">
      <t>ビョウイン</t>
    </rPh>
    <phoneticPr fontId="4"/>
  </si>
  <si>
    <t>下　水　道</t>
    <rPh sb="0" eb="5">
      <t>ゲスイドウ</t>
    </rPh>
    <phoneticPr fontId="4"/>
  </si>
  <si>
    <t>市　　　場</t>
    <rPh sb="0" eb="1">
      <t>イチ</t>
    </rPh>
    <rPh sb="4" eb="5">
      <t>バ</t>
    </rPh>
    <phoneticPr fontId="4"/>
  </si>
  <si>
    <t>と　畜　場</t>
    <rPh sb="2" eb="3">
      <t>チクサン</t>
    </rPh>
    <rPh sb="4" eb="5">
      <t>バ</t>
    </rPh>
    <phoneticPr fontId="4"/>
  </si>
  <si>
    <t>観光施設</t>
    <rPh sb="0" eb="2">
      <t>カンコウ</t>
    </rPh>
    <rPh sb="2" eb="4">
      <t>シセツ</t>
    </rPh>
    <phoneticPr fontId="4"/>
  </si>
  <si>
    <t>宅地造成</t>
    <rPh sb="0" eb="2">
      <t>タクチ</t>
    </rPh>
    <rPh sb="2" eb="4">
      <t>ゾウセイ</t>
    </rPh>
    <phoneticPr fontId="4"/>
  </si>
  <si>
    <t>駐車場整備</t>
    <rPh sb="0" eb="3">
      <t>チュウシャジョウ</t>
    </rPh>
    <rPh sb="3" eb="5">
      <t>セイビ</t>
    </rPh>
    <phoneticPr fontId="4"/>
  </si>
  <si>
    <t xml:space="preserve"> その他</t>
  </si>
  <si>
    <t>グループホーム</t>
    <phoneticPr fontId="4"/>
  </si>
  <si>
    <t>合　計</t>
    <rPh sb="0" eb="3">
      <t>ゴウケイ</t>
    </rPh>
    <phoneticPr fontId="4"/>
  </si>
  <si>
    <t>※</t>
    <phoneticPr fontId="4"/>
  </si>
  <si>
    <t>１　黒字・赤字は法適用企業にあっては経常収支、法非適用企業にあっては実質収支による。</t>
    <rPh sb="2" eb="4">
      <t>クロジ</t>
    </rPh>
    <rPh sb="5" eb="7">
      <t>アカジ</t>
    </rPh>
    <rPh sb="8" eb="11">
      <t>ホウテキヨウ</t>
    </rPh>
    <rPh sb="11" eb="13">
      <t>キギョウ</t>
    </rPh>
    <rPh sb="18" eb="20">
      <t>ケイジョウ</t>
    </rPh>
    <rPh sb="20" eb="22">
      <t>シュウシ</t>
    </rPh>
    <rPh sb="23" eb="24">
      <t>ホウ</t>
    </rPh>
    <rPh sb="24" eb="25">
      <t>ヒ</t>
    </rPh>
    <rPh sb="25" eb="27">
      <t>テキヨウ</t>
    </rPh>
    <rPh sb="27" eb="29">
      <t>キギョウ</t>
    </rPh>
    <rPh sb="34" eb="36">
      <t>ジッシツ</t>
    </rPh>
    <rPh sb="36" eb="38">
      <t>シュウシ</t>
    </rPh>
    <phoneticPr fontId="4"/>
  </si>
  <si>
    <t>２　事業数は建設中の事業を含む。</t>
    <rPh sb="2" eb="4">
      <t>ジギョウ</t>
    </rPh>
    <rPh sb="4" eb="5">
      <t>スウ</t>
    </rPh>
    <rPh sb="6" eb="9">
      <t>ケンセツチュウ</t>
    </rPh>
    <rPh sb="10" eb="12">
      <t>ジギョウ</t>
    </rPh>
    <rPh sb="13" eb="14">
      <t>フク</t>
    </rPh>
    <phoneticPr fontId="4"/>
  </si>
  <si>
    <t>第10表　水道事業（法適用簡易水道事業を含む。）の損益収支状況</t>
    <phoneticPr fontId="10"/>
  </si>
  <si>
    <t>　（単位：千円、％）</t>
  </si>
  <si>
    <t>年度</t>
  </si>
  <si>
    <t>２９年度</t>
  </si>
  <si>
    <t>３０年度</t>
  </si>
  <si>
    <t>項目</t>
  </si>
  <si>
    <t>（A)</t>
    <phoneticPr fontId="10"/>
  </si>
  <si>
    <t>増減率
((C)-(B))/(B)</t>
    <rPh sb="0" eb="2">
      <t>ゾウゲン</t>
    </rPh>
    <rPh sb="2" eb="3">
      <t>リツ</t>
    </rPh>
    <phoneticPr fontId="3"/>
  </si>
  <si>
    <t>増減率
((C)-(A))/(A)</t>
    <rPh sb="0" eb="2">
      <t>ゾウゲン</t>
    </rPh>
    <rPh sb="2" eb="3">
      <t>リツ</t>
    </rPh>
    <phoneticPr fontId="3"/>
  </si>
  <si>
    <t xml:space="preserve"> 総  収  益       a</t>
  </si>
  <si>
    <t xml:space="preserve"> 経 常 収 益      b</t>
  </si>
  <si>
    <t xml:space="preserve">   営業収益       c</t>
  </si>
  <si>
    <t xml:space="preserve"> 　受託工事収益  ｄ</t>
    <rPh sb="2" eb="6">
      <t>ジュタクコウジ</t>
    </rPh>
    <rPh sb="6" eb="8">
      <t>シュウエキ</t>
    </rPh>
    <phoneticPr fontId="10"/>
  </si>
  <si>
    <t xml:space="preserve"> 特 別 利 益      e </t>
    <phoneticPr fontId="10"/>
  </si>
  <si>
    <t xml:space="preserve"> 総  費  用       f</t>
    <phoneticPr fontId="10"/>
  </si>
  <si>
    <t xml:space="preserve"> 経 常 費 用      g</t>
    <phoneticPr fontId="10"/>
  </si>
  <si>
    <t xml:space="preserve">   営業費用</t>
  </si>
  <si>
    <t xml:space="preserve"> 特 別 損 失      h</t>
    <phoneticPr fontId="10"/>
  </si>
  <si>
    <t xml:space="preserve"> 経 常 損 益    b-g</t>
    <phoneticPr fontId="10"/>
  </si>
  <si>
    <t xml:space="preserve"> 特 別 損 益    e-h</t>
    <phoneticPr fontId="10"/>
  </si>
  <si>
    <t xml:space="preserve"> 純  損  益     a-f</t>
    <phoneticPr fontId="10"/>
  </si>
  <si>
    <t xml:space="preserve"> 累積欠損金       i</t>
    <phoneticPr fontId="10"/>
  </si>
  <si>
    <t xml:space="preserve"> 不良債務         j</t>
    <phoneticPr fontId="10"/>
  </si>
  <si>
    <t xml:space="preserve"> 経常収支比率   b/g</t>
    <phoneticPr fontId="10"/>
  </si>
  <si>
    <t xml:space="preserve"> 総収支比率     a/f</t>
    <phoneticPr fontId="10"/>
  </si>
  <si>
    <t xml:space="preserve"> 累積欠損金比率   i/(c-d)</t>
    <phoneticPr fontId="10"/>
  </si>
  <si>
    <t xml:space="preserve"> 不良債務比率   j/c</t>
    <phoneticPr fontId="10"/>
  </si>
  <si>
    <t xml:space="preserve"> 総事業数</t>
  </si>
  <si>
    <t xml:space="preserve">     うち建設中</t>
  </si>
  <si>
    <t xml:space="preserve"> 経常損失事業数</t>
  </si>
  <si>
    <t xml:space="preserve"> 累積欠損金事業数</t>
  </si>
  <si>
    <t xml:space="preserve"> 不良債務事業数</t>
  </si>
  <si>
    <t>第11表　病院事業の損益収支状況</t>
    <phoneticPr fontId="10"/>
  </si>
  <si>
    <t xml:space="preserve">   医業収益       c</t>
  </si>
  <si>
    <t xml:space="preserve"> 特 別 利 益      d </t>
    <phoneticPr fontId="10"/>
  </si>
  <si>
    <t xml:space="preserve"> 総  費  用       e</t>
    <phoneticPr fontId="10"/>
  </si>
  <si>
    <t xml:space="preserve"> 経 常 費 用      f</t>
    <phoneticPr fontId="10"/>
  </si>
  <si>
    <t xml:space="preserve">   医業費用</t>
    <rPh sb="3" eb="5">
      <t>イギョウ</t>
    </rPh>
    <phoneticPr fontId="10"/>
  </si>
  <si>
    <t xml:space="preserve"> 特 別 損 失      g</t>
    <phoneticPr fontId="10"/>
  </si>
  <si>
    <t xml:space="preserve"> 経 常 損 益    b-f</t>
    <phoneticPr fontId="10"/>
  </si>
  <si>
    <t xml:space="preserve"> 特 別 損 益    d-g</t>
    <phoneticPr fontId="10"/>
  </si>
  <si>
    <t xml:space="preserve"> 純  損  益     a-e</t>
    <phoneticPr fontId="10"/>
  </si>
  <si>
    <t xml:space="preserve"> 累積欠損金       h</t>
    <phoneticPr fontId="10"/>
  </si>
  <si>
    <t xml:space="preserve"> 不良債務         i</t>
    <phoneticPr fontId="10"/>
  </si>
  <si>
    <t xml:space="preserve"> 経常収支比率   b/f</t>
    <phoneticPr fontId="10"/>
  </si>
  <si>
    <t xml:space="preserve"> 総収支比率     a/e</t>
    <phoneticPr fontId="10"/>
  </si>
  <si>
    <t xml:space="preserve"> 累積欠損金比率   h/c</t>
    <phoneticPr fontId="10"/>
  </si>
  <si>
    <r>
      <t>第12表　下水道事業</t>
    </r>
    <r>
      <rPr>
        <sz val="14"/>
        <rFont val="ＭＳ 明朝"/>
        <family val="1"/>
        <charset val="128"/>
      </rPr>
      <t>(</t>
    </r>
    <r>
      <rPr>
        <sz val="14"/>
        <rFont val="ＭＳ 明朝"/>
        <family val="1"/>
        <charset val="128"/>
      </rPr>
      <t>法適用</t>
    </r>
    <r>
      <rPr>
        <sz val="14"/>
        <rFont val="ＭＳ 明朝"/>
        <family val="1"/>
        <charset val="128"/>
      </rPr>
      <t>)</t>
    </r>
    <r>
      <rPr>
        <sz val="14"/>
        <rFont val="ＭＳ 明朝"/>
        <family val="1"/>
        <charset val="128"/>
      </rPr>
      <t>の損益収支状況</t>
    </r>
    <phoneticPr fontId="10"/>
  </si>
  <si>
    <t>第13表　簡易水道事業（法非適用）の経営状況</t>
    <rPh sb="12" eb="13">
      <t>ホウ</t>
    </rPh>
    <rPh sb="13" eb="14">
      <t>ヒ</t>
    </rPh>
    <rPh sb="14" eb="16">
      <t>テキヨウ</t>
    </rPh>
    <phoneticPr fontId="10"/>
  </si>
  <si>
    <t>収</t>
  </si>
  <si>
    <t>益</t>
  </si>
  <si>
    <t xml:space="preserve">   営 業 収 益    b</t>
  </si>
  <si>
    <t>的</t>
  </si>
  <si>
    <t xml:space="preserve"> 総  費  用       c</t>
  </si>
  <si>
    <t xml:space="preserve">   営 業 費 用</t>
  </si>
  <si>
    <t>支</t>
  </si>
  <si>
    <t xml:space="preserve"> 収 支 差 引</t>
  </si>
  <si>
    <t>資</t>
  </si>
  <si>
    <t xml:space="preserve"> 資 本 的 収 入</t>
  </si>
  <si>
    <t>本</t>
  </si>
  <si>
    <t xml:space="preserve">   地 方 債</t>
  </si>
  <si>
    <t xml:space="preserve"> 資 本 的 支 出</t>
  </si>
  <si>
    <t xml:space="preserve">   建 設 改 良 費</t>
  </si>
  <si>
    <t xml:space="preserve">  実 質 収 支</t>
  </si>
  <si>
    <t xml:space="preserve">   黒    字</t>
  </si>
  <si>
    <t xml:space="preserve">   赤    字       d</t>
  </si>
  <si>
    <t xml:space="preserve"> 赤字比率            d/b</t>
  </si>
  <si>
    <t xml:space="preserve"> 総 事 業 数</t>
  </si>
  <si>
    <t xml:space="preserve">    うち建設中</t>
  </si>
  <si>
    <t xml:space="preserve"> 実質収支で赤字の事業数</t>
  </si>
  <si>
    <t>(注) 1.本表の数値は､建設中の事業を含むものである。</t>
  </si>
  <si>
    <t xml:space="preserve">     2.営業収益は､受託工事収益を除いたものである。</t>
  </si>
  <si>
    <t>第14表　下水道事業（法非適用）の経営状況</t>
    <rPh sb="11" eb="12">
      <t>ホウ</t>
    </rPh>
    <rPh sb="12" eb="13">
      <t>ヒ</t>
    </rPh>
    <rPh sb="13" eb="15">
      <t>テキヨウ</t>
    </rPh>
    <phoneticPr fontId="10"/>
  </si>
  <si>
    <t>〔第５表　簡易排水事業の経営状況〕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</si>
</sst>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\-#,##0.0"/>
    <numFmt numFmtId="177" formatCode="#,##0;&quot;△ &quot;#,##0"/>
    <numFmt numFmtId="178" formatCode="#,##0.0;&quot;△ &quot;#,##0.0"/>
    <numFmt numFmtId="179" formatCode="0.0;&quot;△ &quot;0.0"/>
    <numFmt numFmtId="180" formatCode="0;&quot;△ &quot;0"/>
    <numFmt numFmtId="181" formatCode="#,##0_ "/>
    <numFmt numFmtId="182" formatCode="0.0"/>
  </numFmts>
  <fonts count="16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medium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theme="1"/>
      </bottom>
      <diagonal/>
    </border>
    <border>
      <left style="thin">
        <color indexed="8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hair">
        <color theme="1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theme="1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/>
      <diagonal/>
    </border>
    <border>
      <left style="thin">
        <color indexed="8"/>
      </left>
      <right style="medium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hair">
        <color indexed="64"/>
      </bottom>
      <diagonal/>
    </border>
    <border>
      <left/>
      <right style="medium">
        <color indexed="8"/>
      </right>
      <top style="medium">
        <color indexed="8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/>
      <bottom style="hair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8"/>
      </right>
      <top style="hair">
        <color indexed="64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8">
    <xf numFmtId="37" fontId="0" fillId="0" borderId="0"/>
    <xf numFmtId="0" fontId="1" fillId="0" borderId="0"/>
    <xf numFmtId="0" fontId="9" fillId="0" borderId="0"/>
    <xf numFmtId="0" fontId="9" fillId="0" borderId="0"/>
    <xf numFmtId="38" fontId="12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</cellStyleXfs>
  <cellXfs count="954">
    <xf numFmtId="37" fontId="0" fillId="0" borderId="0" xfId="0"/>
    <xf numFmtId="37" fontId="2" fillId="0" borderId="0" xfId="0" applyFont="1" applyFill="1" applyProtection="1"/>
    <xf numFmtId="37" fontId="5" fillId="0" borderId="0" xfId="0" applyFont="1" applyFill="1" applyProtection="1"/>
    <xf numFmtId="37" fontId="6" fillId="0" borderId="0" xfId="0" applyFont="1" applyFill="1" applyProtection="1"/>
    <xf numFmtId="37" fontId="0" fillId="0" borderId="0" xfId="0" applyFill="1" applyProtection="1"/>
    <xf numFmtId="37" fontId="5" fillId="0" borderId="1" xfId="0" applyFont="1" applyFill="1" applyBorder="1" applyProtection="1"/>
    <xf numFmtId="37" fontId="7" fillId="0" borderId="1" xfId="0" applyFont="1" applyFill="1" applyBorder="1" applyProtection="1"/>
    <xf numFmtId="37" fontId="5" fillId="0" borderId="1" xfId="0" quotePrefix="1" applyFont="1" applyFill="1" applyBorder="1" applyAlignment="1" applyProtection="1">
      <alignment horizontal="left"/>
    </xf>
    <xf numFmtId="37" fontId="8" fillId="0" borderId="0" xfId="0" applyFont="1" applyFill="1" applyProtection="1"/>
    <xf numFmtId="37" fontId="5" fillId="0" borderId="2" xfId="0" applyFont="1" applyFill="1" applyBorder="1" applyProtection="1"/>
    <xf numFmtId="37" fontId="8" fillId="0" borderId="2" xfId="0" applyFont="1" applyFill="1" applyBorder="1" applyProtection="1"/>
    <xf numFmtId="37" fontId="5" fillId="0" borderId="6" xfId="0" applyFont="1" applyFill="1" applyBorder="1" applyProtection="1"/>
    <xf numFmtId="37" fontId="5" fillId="0" borderId="6" xfId="0" applyFont="1" applyFill="1" applyBorder="1" applyAlignment="1" applyProtection="1">
      <alignment horizontal="center"/>
    </xf>
    <xf numFmtId="37" fontId="5" fillId="0" borderId="7" xfId="0" applyFont="1" applyFill="1" applyBorder="1" applyAlignment="1" applyProtection="1">
      <alignment horizontal="center"/>
    </xf>
    <xf numFmtId="37" fontId="5" fillId="0" borderId="8" xfId="0" applyFont="1" applyFill="1" applyBorder="1" applyProtection="1"/>
    <xf numFmtId="37" fontId="5" fillId="0" borderId="9" xfId="0" applyFont="1" applyFill="1" applyBorder="1" applyProtection="1"/>
    <xf numFmtId="37" fontId="5" fillId="0" borderId="10" xfId="0" applyFont="1" applyFill="1" applyBorder="1" applyProtection="1"/>
    <xf numFmtId="176" fontId="5" fillId="0" borderId="10" xfId="0" applyNumberFormat="1" applyFont="1" applyFill="1" applyBorder="1" applyAlignment="1" applyProtection="1">
      <alignment horizontal="right"/>
    </xf>
    <xf numFmtId="176" fontId="5" fillId="0" borderId="10" xfId="0" applyNumberFormat="1" applyFont="1" applyFill="1" applyBorder="1" applyProtection="1"/>
    <xf numFmtId="37" fontId="5" fillId="0" borderId="19" xfId="0" applyFont="1" applyFill="1" applyBorder="1" applyProtection="1"/>
    <xf numFmtId="37" fontId="5" fillId="0" borderId="20" xfId="0" applyFont="1" applyFill="1" applyBorder="1" applyProtection="1"/>
    <xf numFmtId="37" fontId="5" fillId="0" borderId="17" xfId="0" applyFont="1" applyFill="1" applyBorder="1" applyProtection="1"/>
    <xf numFmtId="37" fontId="5" fillId="0" borderId="21" xfId="0" applyFont="1" applyFill="1" applyBorder="1" applyProtection="1"/>
    <xf numFmtId="37" fontId="5" fillId="0" borderId="22" xfId="0" applyFont="1" applyFill="1" applyBorder="1" applyAlignment="1" applyProtection="1">
      <alignment horizontal="left"/>
    </xf>
    <xf numFmtId="37" fontId="5" fillId="0" borderId="23" xfId="0" applyFont="1" applyFill="1" applyBorder="1" applyAlignment="1" applyProtection="1">
      <alignment horizontal="left"/>
    </xf>
    <xf numFmtId="37" fontId="5" fillId="0" borderId="24" xfId="0" applyFont="1" applyFill="1" applyBorder="1" applyProtection="1"/>
    <xf numFmtId="37" fontId="5" fillId="0" borderId="25" xfId="0" applyFont="1" applyFill="1" applyBorder="1" applyProtection="1"/>
    <xf numFmtId="37" fontId="5" fillId="0" borderId="26" xfId="0" applyFont="1" applyFill="1" applyBorder="1" applyProtection="1"/>
    <xf numFmtId="176" fontId="5" fillId="0" borderId="27" xfId="0" applyNumberFormat="1" applyFont="1" applyFill="1" applyBorder="1" applyProtection="1"/>
    <xf numFmtId="37" fontId="5" fillId="0" borderId="29" xfId="0" applyFont="1" applyFill="1" applyBorder="1" applyProtection="1"/>
    <xf numFmtId="37" fontId="5" fillId="0" borderId="30" xfId="0" applyFont="1" applyFill="1" applyBorder="1" applyProtection="1"/>
    <xf numFmtId="176" fontId="5" fillId="0" borderId="7" xfId="0" applyNumberFormat="1" applyFont="1" applyFill="1" applyBorder="1" applyProtection="1"/>
    <xf numFmtId="37" fontId="5" fillId="0" borderId="0" xfId="0" applyFont="1" applyFill="1" applyBorder="1" applyProtection="1"/>
    <xf numFmtId="177" fontId="5" fillId="0" borderId="11" xfId="0" applyNumberFormat="1" applyFont="1" applyFill="1" applyBorder="1" applyProtection="1"/>
    <xf numFmtId="177" fontId="5" fillId="0" borderId="12" xfId="0" applyNumberFormat="1" applyFont="1" applyFill="1" applyBorder="1" applyProtection="1"/>
    <xf numFmtId="177" fontId="5" fillId="0" borderId="13" xfId="0" applyNumberFormat="1" applyFont="1" applyFill="1" applyBorder="1" applyProtection="1"/>
    <xf numFmtId="177" fontId="5" fillId="0" borderId="14" xfId="0" applyNumberFormat="1" applyFont="1" applyFill="1" applyBorder="1" applyProtection="1"/>
    <xf numFmtId="177" fontId="5" fillId="0" borderId="15" xfId="0" applyNumberFormat="1" applyFont="1" applyFill="1" applyBorder="1" applyProtection="1"/>
    <xf numFmtId="177" fontId="5" fillId="0" borderId="16" xfId="0" applyNumberFormat="1" applyFont="1" applyFill="1" applyBorder="1" applyProtection="1"/>
    <xf numFmtId="177" fontId="5" fillId="0" borderId="28" xfId="0" applyNumberFormat="1" applyFont="1" applyFill="1" applyBorder="1" applyProtection="1"/>
    <xf numFmtId="177" fontId="5" fillId="0" borderId="26" xfId="0" applyNumberFormat="1" applyFont="1" applyFill="1" applyBorder="1" applyProtection="1"/>
    <xf numFmtId="177" fontId="5" fillId="0" borderId="27" xfId="0" applyNumberFormat="1" applyFont="1" applyFill="1" applyBorder="1" applyProtection="1"/>
    <xf numFmtId="177" fontId="5" fillId="0" borderId="29" xfId="0" applyNumberFormat="1" applyFont="1" applyFill="1" applyBorder="1" applyProtection="1"/>
    <xf numFmtId="177" fontId="5" fillId="0" borderId="30" xfId="0" applyNumberFormat="1" applyFont="1" applyFill="1" applyBorder="1" applyProtection="1"/>
    <xf numFmtId="177" fontId="5" fillId="0" borderId="31" xfId="0" applyNumberFormat="1" applyFont="1" applyFill="1" applyBorder="1" applyProtection="1"/>
    <xf numFmtId="37" fontId="5" fillId="0" borderId="3" xfId="0" quotePrefix="1" applyFont="1" applyFill="1" applyBorder="1" applyAlignment="1" applyProtection="1">
      <alignment horizontal="center"/>
    </xf>
    <xf numFmtId="37" fontId="5" fillId="0" borderId="4" xfId="0" quotePrefix="1" applyFont="1" applyFill="1" applyBorder="1" applyAlignment="1" applyProtection="1">
      <alignment horizontal="center"/>
    </xf>
    <xf numFmtId="37" fontId="5" fillId="0" borderId="5" xfId="0" quotePrefix="1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/>
    <xf numFmtId="37" fontId="5" fillId="0" borderId="5" xfId="0" applyFont="1" applyFill="1" applyBorder="1" applyAlignment="1" applyProtection="1"/>
    <xf numFmtId="37" fontId="5" fillId="0" borderId="3" xfId="0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>
      <alignment horizontal="center"/>
    </xf>
    <xf numFmtId="37" fontId="5" fillId="0" borderId="5" xfId="0" applyFont="1" applyFill="1" applyBorder="1" applyAlignment="1" applyProtection="1">
      <alignment horizontal="center"/>
    </xf>
    <xf numFmtId="37" fontId="5" fillId="0" borderId="17" xfId="0" applyFont="1" applyFill="1" applyBorder="1" applyAlignment="1" applyProtection="1"/>
    <xf numFmtId="37" fontId="5" fillId="0" borderId="18" xfId="0" applyFont="1" applyFill="1" applyBorder="1" applyAlignment="1" applyProtection="1"/>
    <xf numFmtId="0" fontId="5" fillId="0" borderId="0" xfId="2" applyFont="1" applyFill="1" applyProtection="1"/>
    <xf numFmtId="0" fontId="5" fillId="0" borderId="32" xfId="2" applyFont="1" applyFill="1" applyBorder="1" applyProtection="1"/>
    <xf numFmtId="0" fontId="5" fillId="0" borderId="0" xfId="2" applyFont="1" applyFill="1" applyBorder="1" applyProtection="1"/>
    <xf numFmtId="0" fontId="9" fillId="0" borderId="0" xfId="2" applyFont="1" applyFill="1" applyProtection="1"/>
    <xf numFmtId="37" fontId="5" fillId="0" borderId="1" xfId="0" applyFont="1" applyFill="1" applyBorder="1" applyAlignment="1" applyProtection="1">
      <alignment horizontal="right"/>
    </xf>
    <xf numFmtId="37" fontId="5" fillId="0" borderId="0" xfId="0" applyFont="1" applyFill="1" applyAlignment="1" applyProtection="1">
      <alignment horizontal="center"/>
    </xf>
    <xf numFmtId="37" fontId="5" fillId="0" borderId="33" xfId="0" applyFont="1" applyFill="1" applyBorder="1" applyProtection="1"/>
    <xf numFmtId="37" fontId="5" fillId="0" borderId="34" xfId="0" applyFont="1" applyFill="1" applyBorder="1" applyProtection="1"/>
    <xf numFmtId="37" fontId="5" fillId="0" borderId="35" xfId="0" applyFont="1" applyFill="1" applyBorder="1" applyProtection="1"/>
    <xf numFmtId="37" fontId="5" fillId="0" borderId="36" xfId="0" applyFont="1" applyFill="1" applyBorder="1" applyProtection="1"/>
    <xf numFmtId="0" fontId="5" fillId="0" borderId="37" xfId="2" applyFont="1" applyFill="1" applyBorder="1" applyAlignment="1" applyProtection="1">
      <alignment horizontal="center" vertical="center"/>
    </xf>
    <xf numFmtId="0" fontId="5" fillId="0" borderId="38" xfId="2" applyFont="1" applyFill="1" applyBorder="1" applyAlignment="1" applyProtection="1">
      <alignment horizontal="center" vertical="center"/>
    </xf>
    <xf numFmtId="37" fontId="5" fillId="0" borderId="39" xfId="0" applyFont="1" applyFill="1" applyBorder="1" applyAlignment="1" applyProtection="1">
      <alignment horizontal="center"/>
    </xf>
    <xf numFmtId="37" fontId="5" fillId="0" borderId="0" xfId="0" applyFont="1" applyFill="1" applyBorder="1" applyAlignment="1" applyProtection="1">
      <alignment horizontal="center"/>
    </xf>
    <xf numFmtId="37" fontId="5" fillId="0" borderId="40" xfId="0" applyFont="1" applyFill="1" applyBorder="1" applyAlignment="1" applyProtection="1">
      <alignment horizontal="center"/>
    </xf>
    <xf numFmtId="37" fontId="5" fillId="0" borderId="41" xfId="0" applyFont="1" applyFill="1" applyBorder="1" applyAlignment="1" applyProtection="1">
      <alignment horizontal="center"/>
    </xf>
    <xf numFmtId="0" fontId="5" fillId="0" borderId="42" xfId="2" applyFont="1" applyFill="1" applyBorder="1" applyAlignment="1" applyProtection="1">
      <alignment horizontal="center" vertical="center"/>
    </xf>
    <xf numFmtId="0" fontId="5" fillId="0" borderId="43" xfId="2" applyFont="1" applyFill="1" applyBorder="1" applyAlignment="1" applyProtection="1">
      <alignment horizontal="center" vertical="center"/>
    </xf>
    <xf numFmtId="37" fontId="5" fillId="0" borderId="6" xfId="0" applyFont="1" applyFill="1" applyBorder="1" applyAlignment="1" applyProtection="1">
      <alignment horizontal="left"/>
    </xf>
    <xf numFmtId="37" fontId="5" fillId="0" borderId="1" xfId="0" applyFont="1" applyFill="1" applyBorder="1" applyAlignment="1" applyProtection="1">
      <alignment horizontal="left"/>
    </xf>
    <xf numFmtId="0" fontId="5" fillId="0" borderId="7" xfId="2" applyFont="1" applyFill="1" applyBorder="1" applyAlignment="1" applyProtection="1">
      <alignment horizontal="right"/>
    </xf>
    <xf numFmtId="37" fontId="5" fillId="0" borderId="7" xfId="0" applyFont="1" applyFill="1" applyBorder="1" applyAlignment="1" applyProtection="1">
      <alignment horizontal="right"/>
    </xf>
    <xf numFmtId="37" fontId="5" fillId="0" borderId="44" xfId="0" applyFont="1" applyFill="1" applyBorder="1" applyAlignment="1" applyProtection="1">
      <alignment horizontal="right"/>
    </xf>
    <xf numFmtId="0" fontId="5" fillId="0" borderId="45" xfId="2" applyFont="1" applyFill="1" applyBorder="1" applyAlignment="1" applyProtection="1">
      <alignment horizontal="center" wrapText="1"/>
    </xf>
    <xf numFmtId="0" fontId="5" fillId="0" borderId="46" xfId="2" applyFont="1" applyFill="1" applyBorder="1" applyAlignment="1" applyProtection="1">
      <alignment horizontal="center" wrapText="1"/>
    </xf>
    <xf numFmtId="37" fontId="0" fillId="0" borderId="0" xfId="0" applyFill="1" applyBorder="1" applyProtection="1"/>
    <xf numFmtId="37" fontId="5" fillId="0" borderId="10" xfId="0" applyFont="1" applyFill="1" applyBorder="1" applyAlignment="1" applyProtection="1">
      <alignment horizontal="center"/>
    </xf>
    <xf numFmtId="37" fontId="5" fillId="0" borderId="10" xfId="0" applyFont="1" applyFill="1" applyBorder="1" applyProtection="1">
      <protection locked="0"/>
    </xf>
    <xf numFmtId="37" fontId="5" fillId="0" borderId="47" xfId="0" applyFont="1" applyFill="1" applyBorder="1" applyProtection="1">
      <protection locked="0"/>
    </xf>
    <xf numFmtId="37" fontId="5" fillId="0" borderId="9" xfId="0" applyFont="1" applyFill="1" applyBorder="1" applyProtection="1">
      <protection locked="0"/>
    </xf>
    <xf numFmtId="37" fontId="5" fillId="0" borderId="48" xfId="0" applyFont="1" applyFill="1" applyBorder="1" applyProtection="1">
      <protection locked="0"/>
    </xf>
    <xf numFmtId="37" fontId="5" fillId="0" borderId="49" xfId="0" applyFont="1" applyFill="1" applyBorder="1" applyProtection="1">
      <protection locked="0"/>
    </xf>
    <xf numFmtId="177" fontId="5" fillId="0" borderId="50" xfId="2" applyNumberFormat="1" applyFont="1" applyFill="1" applyBorder="1" applyAlignment="1" applyProtection="1">
      <alignment horizontal="right"/>
    </xf>
    <xf numFmtId="178" fontId="5" fillId="0" borderId="9" xfId="2" applyNumberFormat="1" applyFont="1" applyFill="1" applyBorder="1" applyAlignment="1" applyProtection="1">
      <alignment horizontal="right"/>
    </xf>
    <xf numFmtId="177" fontId="5" fillId="0" borderId="51" xfId="2" applyNumberFormat="1" applyFont="1" applyFill="1" applyBorder="1" applyAlignment="1" applyProtection="1">
      <alignment horizontal="right"/>
    </xf>
    <xf numFmtId="178" fontId="5" fillId="0" borderId="52" xfId="2" applyNumberFormat="1" applyFont="1" applyFill="1" applyBorder="1" applyAlignment="1" applyProtection="1">
      <alignment horizontal="right"/>
    </xf>
    <xf numFmtId="37" fontId="5" fillId="0" borderId="2" xfId="0" applyFont="1" applyFill="1" applyBorder="1" applyAlignment="1" applyProtection="1">
      <alignment horizontal="center"/>
    </xf>
    <xf numFmtId="179" fontId="5" fillId="0" borderId="16" xfId="0" applyNumberFormat="1" applyFont="1" applyFill="1" applyBorder="1" applyAlignment="1" applyProtection="1">
      <alignment horizontal="right"/>
    </xf>
    <xf numFmtId="37" fontId="5" fillId="0" borderId="10" xfId="0" applyFont="1" applyFill="1" applyBorder="1" applyAlignment="1" applyProtection="1">
      <protection locked="0"/>
    </xf>
    <xf numFmtId="37" fontId="5" fillId="0" borderId="47" xfId="0" applyFont="1" applyFill="1" applyBorder="1" applyAlignment="1" applyProtection="1">
      <protection locked="0"/>
    </xf>
    <xf numFmtId="37" fontId="5" fillId="0" borderId="9" xfId="0" applyFont="1" applyFill="1" applyBorder="1" applyAlignment="1" applyProtection="1">
      <protection locked="0"/>
    </xf>
    <xf numFmtId="37" fontId="5" fillId="0" borderId="48" xfId="0" applyFont="1" applyFill="1" applyBorder="1" applyAlignment="1" applyProtection="1">
      <protection locked="0"/>
    </xf>
    <xf numFmtId="37" fontId="5" fillId="0" borderId="49" xfId="0" applyFont="1" applyFill="1" applyBorder="1" applyAlignment="1" applyProtection="1">
      <protection locked="0"/>
    </xf>
    <xf numFmtId="37" fontId="5" fillId="0" borderId="26" xfId="0" quotePrefix="1" applyFont="1" applyFill="1" applyBorder="1" applyAlignment="1" applyProtection="1">
      <alignment horizontal="center"/>
    </xf>
    <xf numFmtId="37" fontId="5" fillId="0" borderId="25" xfId="0" applyFont="1" applyFill="1" applyBorder="1" applyProtection="1">
      <protection locked="0"/>
    </xf>
    <xf numFmtId="37" fontId="5" fillId="0" borderId="53" xfId="0" applyFont="1" applyFill="1" applyBorder="1" applyProtection="1">
      <protection locked="0"/>
    </xf>
    <xf numFmtId="37" fontId="5" fillId="0" borderId="54" xfId="0" applyFont="1" applyFill="1" applyBorder="1" applyProtection="1">
      <protection locked="0"/>
    </xf>
    <xf numFmtId="37" fontId="5" fillId="0" borderId="55" xfId="0" applyFont="1" applyFill="1" applyBorder="1" applyProtection="1">
      <protection locked="0"/>
    </xf>
    <xf numFmtId="37" fontId="5" fillId="0" borderId="56" xfId="0" applyFont="1" applyFill="1" applyBorder="1" applyProtection="1">
      <protection locked="0"/>
    </xf>
    <xf numFmtId="177" fontId="5" fillId="0" borderId="54" xfId="2" applyNumberFormat="1" applyFont="1" applyFill="1" applyBorder="1" applyAlignment="1" applyProtection="1">
      <alignment horizontal="right"/>
    </xf>
    <xf numFmtId="178" fontId="5" fillId="0" borderId="57" xfId="2" applyNumberFormat="1" applyFont="1" applyFill="1" applyBorder="1" applyAlignment="1" applyProtection="1">
      <alignment horizontal="right"/>
    </xf>
    <xf numFmtId="177" fontId="5" fillId="0" borderId="58" xfId="2" applyNumberFormat="1" applyFont="1" applyFill="1" applyBorder="1" applyAlignment="1" applyProtection="1">
      <alignment horizontal="right"/>
    </xf>
    <xf numFmtId="178" fontId="5" fillId="0" borderId="59" xfId="2" applyNumberFormat="1" applyFont="1" applyFill="1" applyBorder="1" applyAlignment="1" applyProtection="1">
      <alignment horizontal="right"/>
    </xf>
    <xf numFmtId="37" fontId="5" fillId="0" borderId="7" xfId="0" applyFont="1" applyFill="1" applyBorder="1" applyProtection="1"/>
    <xf numFmtId="37" fontId="5" fillId="0" borderId="60" xfId="0" applyFont="1" applyFill="1" applyBorder="1" applyProtection="1"/>
    <xf numFmtId="37" fontId="5" fillId="0" borderId="61" xfId="0" applyFont="1" applyFill="1" applyBorder="1" applyProtection="1"/>
    <xf numFmtId="37" fontId="5" fillId="0" borderId="62" xfId="0" applyFont="1" applyFill="1" applyBorder="1" applyProtection="1"/>
    <xf numFmtId="177" fontId="5" fillId="0" borderId="63" xfId="2" applyNumberFormat="1" applyFont="1" applyFill="1" applyBorder="1" applyAlignment="1" applyProtection="1">
      <alignment horizontal="right"/>
    </xf>
    <xf numFmtId="178" fontId="5" fillId="0" borderId="64" xfId="2" applyNumberFormat="1" applyFont="1" applyFill="1" applyBorder="1" applyAlignment="1" applyProtection="1">
      <alignment horizontal="right"/>
    </xf>
    <xf numFmtId="177" fontId="5" fillId="0" borderId="65" xfId="2" applyNumberFormat="1" applyFont="1" applyFill="1" applyBorder="1" applyAlignment="1" applyProtection="1">
      <alignment horizontal="right"/>
    </xf>
    <xf numFmtId="178" fontId="5" fillId="0" borderId="66" xfId="2" applyNumberFormat="1" applyFont="1" applyFill="1" applyBorder="1" applyAlignment="1" applyProtection="1">
      <alignment horizontal="right"/>
    </xf>
    <xf numFmtId="177" fontId="5" fillId="0" borderId="67" xfId="2" applyNumberFormat="1" applyFont="1" applyFill="1" applyBorder="1" applyAlignment="1" applyProtection="1">
      <alignment horizontal="right"/>
    </xf>
    <xf numFmtId="177" fontId="5" fillId="0" borderId="68" xfId="2" applyNumberFormat="1" applyFont="1" applyFill="1" applyBorder="1" applyAlignment="1" applyProtection="1">
      <alignment horizontal="right"/>
    </xf>
    <xf numFmtId="37" fontId="5" fillId="0" borderId="10" xfId="0" applyFont="1" applyFill="1" applyBorder="1" applyAlignment="1" applyProtection="1">
      <alignment horizontal="center" vertical="center"/>
    </xf>
    <xf numFmtId="37" fontId="5" fillId="2" borderId="48" xfId="0" applyFont="1" applyFill="1" applyBorder="1" applyProtection="1">
      <protection locked="0"/>
    </xf>
    <xf numFmtId="178" fontId="5" fillId="0" borderId="69" xfId="2" applyNumberFormat="1" applyFont="1" applyFill="1" applyBorder="1" applyAlignment="1" applyProtection="1">
      <alignment horizontal="right"/>
    </xf>
    <xf numFmtId="37" fontId="5" fillId="0" borderId="70" xfId="0" applyFont="1" applyFill="1" applyBorder="1" applyAlignment="1" applyProtection="1">
      <alignment horizontal="center"/>
    </xf>
    <xf numFmtId="37" fontId="5" fillId="0" borderId="70" xfId="0" applyFont="1" applyFill="1" applyBorder="1" applyProtection="1">
      <protection locked="0"/>
    </xf>
    <xf numFmtId="37" fontId="5" fillId="0" borderId="39" xfId="0" applyFont="1" applyFill="1" applyBorder="1" applyProtection="1">
      <protection locked="0"/>
    </xf>
    <xf numFmtId="37" fontId="5" fillId="0" borderId="0" xfId="0" applyFont="1" applyFill="1" applyBorder="1" applyProtection="1">
      <protection locked="0"/>
    </xf>
    <xf numFmtId="37" fontId="5" fillId="0" borderId="26" xfId="0" applyFont="1" applyFill="1" applyBorder="1" applyAlignment="1" applyProtection="1">
      <alignment horizontal="center" shrinkToFit="1"/>
    </xf>
    <xf numFmtId="37" fontId="5" fillId="2" borderId="55" xfId="0" applyFont="1" applyFill="1" applyBorder="1" applyProtection="1">
      <protection locked="0"/>
    </xf>
    <xf numFmtId="37" fontId="5" fillId="0" borderId="71" xfId="0" applyFont="1" applyFill="1" applyBorder="1" applyProtection="1">
      <protection locked="0"/>
    </xf>
    <xf numFmtId="178" fontId="5" fillId="0" borderId="72" xfId="2" applyNumberFormat="1" applyFont="1" applyFill="1" applyBorder="1" applyAlignment="1" applyProtection="1">
      <alignment horizontal="right"/>
    </xf>
    <xf numFmtId="37" fontId="5" fillId="0" borderId="3" xfId="0" applyFont="1" applyFill="1" applyBorder="1" applyProtection="1"/>
    <xf numFmtId="37" fontId="5" fillId="0" borderId="73" xfId="0" applyFont="1" applyFill="1" applyBorder="1" applyAlignment="1" applyProtection="1">
      <alignment horizontal="center"/>
    </xf>
    <xf numFmtId="37" fontId="5" fillId="0" borderId="73" xfId="0" applyFont="1" applyFill="1" applyBorder="1" applyProtection="1"/>
    <xf numFmtId="37" fontId="5" fillId="0" borderId="74" xfId="0" applyFont="1" applyFill="1" applyBorder="1" applyProtection="1"/>
    <xf numFmtId="37" fontId="5" fillId="0" borderId="4" xfId="0" applyFont="1" applyFill="1" applyBorder="1" applyProtection="1"/>
    <xf numFmtId="37" fontId="5" fillId="2" borderId="75" xfId="0" applyFont="1" applyFill="1" applyBorder="1" applyProtection="1"/>
    <xf numFmtId="37" fontId="5" fillId="0" borderId="76" xfId="0" applyFont="1" applyFill="1" applyBorder="1" applyProtection="1"/>
    <xf numFmtId="178" fontId="5" fillId="0" borderId="0" xfId="2" applyNumberFormat="1" applyFont="1" applyFill="1" applyBorder="1" applyAlignment="1" applyProtection="1">
      <alignment horizontal="right"/>
    </xf>
    <xf numFmtId="178" fontId="5" fillId="0" borderId="77" xfId="2" applyNumberFormat="1" applyFont="1" applyFill="1" applyBorder="1" applyAlignment="1" applyProtection="1">
      <alignment horizontal="right"/>
    </xf>
    <xf numFmtId="37" fontId="5" fillId="0" borderId="78" xfId="0" applyFont="1" applyFill="1" applyBorder="1" applyAlignment="1" applyProtection="1">
      <alignment horizontal="left"/>
    </xf>
    <xf numFmtId="37" fontId="0" fillId="0" borderId="79" xfId="0" applyFill="1" applyBorder="1" applyAlignment="1" applyProtection="1">
      <alignment horizontal="left"/>
    </xf>
    <xf numFmtId="37" fontId="5" fillId="0" borderId="80" xfId="0" applyFont="1" applyFill="1" applyBorder="1" applyProtection="1"/>
    <xf numFmtId="177" fontId="5" fillId="0" borderId="81" xfId="2" applyNumberFormat="1" applyFont="1" applyFill="1" applyBorder="1" applyAlignment="1" applyProtection="1">
      <alignment horizontal="right"/>
    </xf>
    <xf numFmtId="178" fontId="5" fillId="0" borderId="82" xfId="2" applyNumberFormat="1" applyFont="1" applyFill="1" applyBorder="1" applyAlignment="1" applyProtection="1">
      <alignment horizontal="right"/>
    </xf>
    <xf numFmtId="177" fontId="5" fillId="0" borderId="83" xfId="2" applyNumberFormat="1" applyFont="1" applyFill="1" applyBorder="1" applyAlignment="1" applyProtection="1">
      <alignment horizontal="right"/>
    </xf>
    <xf numFmtId="178" fontId="5" fillId="0" borderId="84" xfId="2" applyNumberFormat="1" applyFont="1" applyFill="1" applyBorder="1" applyAlignment="1" applyProtection="1">
      <alignment horizontal="right"/>
    </xf>
    <xf numFmtId="37" fontId="5" fillId="0" borderId="85" xfId="0" applyFont="1" applyFill="1" applyBorder="1" applyAlignment="1" applyProtection="1">
      <alignment horizontal="left"/>
    </xf>
    <xf numFmtId="37" fontId="5" fillId="0" borderId="86" xfId="0" applyFont="1" applyFill="1" applyBorder="1" applyAlignment="1" applyProtection="1">
      <alignment horizontal="left"/>
    </xf>
    <xf numFmtId="37" fontId="5" fillId="0" borderId="10" xfId="0" applyFont="1" applyFill="1" applyBorder="1"/>
    <xf numFmtId="37" fontId="5" fillId="0" borderId="47" xfId="0" applyFont="1" applyFill="1" applyBorder="1"/>
    <xf numFmtId="37" fontId="5" fillId="0" borderId="9" xfId="0" applyFont="1" applyFill="1" applyBorder="1"/>
    <xf numFmtId="37" fontId="5" fillId="2" borderId="48" xfId="0" applyFont="1" applyFill="1" applyBorder="1"/>
    <xf numFmtId="37" fontId="5" fillId="0" borderId="49" xfId="0" applyFont="1" applyFill="1" applyBorder="1"/>
    <xf numFmtId="37" fontId="5" fillId="0" borderId="87" xfId="0" applyFont="1" applyFill="1" applyBorder="1"/>
    <xf numFmtId="176" fontId="5" fillId="0" borderId="88" xfId="0" applyNumberFormat="1" applyFont="1" applyFill="1" applyBorder="1"/>
    <xf numFmtId="37" fontId="5" fillId="0" borderId="89" xfId="0" applyFont="1" applyFill="1" applyBorder="1"/>
    <xf numFmtId="37" fontId="5" fillId="0" borderId="90" xfId="0" applyFont="1" applyFill="1" applyBorder="1" applyAlignment="1" applyProtection="1">
      <alignment horizontal="left"/>
    </xf>
    <xf numFmtId="37" fontId="5" fillId="0" borderId="91" xfId="0" applyFont="1" applyFill="1" applyBorder="1" applyAlignment="1" applyProtection="1">
      <alignment horizontal="left"/>
    </xf>
    <xf numFmtId="37" fontId="5" fillId="0" borderId="7" xfId="0" applyFont="1" applyFill="1" applyBorder="1" applyProtection="1">
      <protection locked="0"/>
    </xf>
    <xf numFmtId="37" fontId="5" fillId="0" borderId="60" xfId="0" applyFont="1" applyFill="1" applyBorder="1" applyProtection="1">
      <protection locked="0"/>
    </xf>
    <xf numFmtId="37" fontId="5" fillId="0" borderId="1" xfId="0" applyFont="1" applyFill="1" applyBorder="1" applyProtection="1">
      <protection locked="0"/>
    </xf>
    <xf numFmtId="37" fontId="5" fillId="2" borderId="61" xfId="0" applyFont="1" applyFill="1" applyBorder="1" applyProtection="1">
      <protection locked="0"/>
    </xf>
    <xf numFmtId="37" fontId="5" fillId="0" borderId="92" xfId="0" applyFont="1" applyFill="1" applyBorder="1" applyProtection="1">
      <protection locked="0"/>
    </xf>
    <xf numFmtId="180" fontId="5" fillId="0" borderId="93" xfId="0" applyNumberFormat="1" applyFont="1" applyFill="1" applyBorder="1" applyProtection="1">
      <protection locked="0"/>
    </xf>
    <xf numFmtId="179" fontId="5" fillId="0" borderId="94" xfId="0" applyNumberFormat="1" applyFont="1" applyFill="1" applyBorder="1" applyProtection="1">
      <protection locked="0"/>
    </xf>
    <xf numFmtId="37" fontId="1" fillId="0" borderId="0" xfId="0" applyFont="1" applyFill="1" applyProtection="1"/>
    <xf numFmtId="0" fontId="2" fillId="0" borderId="0" xfId="2" applyFont="1" applyFill="1" applyProtection="1"/>
    <xf numFmtId="0" fontId="5" fillId="0" borderId="1" xfId="2" applyFont="1" applyFill="1" applyBorder="1" applyProtection="1"/>
    <xf numFmtId="0" fontId="5" fillId="0" borderId="2" xfId="2" applyFont="1" applyFill="1" applyBorder="1" applyProtection="1"/>
    <xf numFmtId="0" fontId="5" fillId="0" borderId="95" xfId="2" applyFont="1" applyFill="1" applyBorder="1" applyAlignment="1" applyProtection="1">
      <alignment horizontal="center"/>
    </xf>
    <xf numFmtId="0" fontId="5" fillId="0" borderId="33" xfId="2" applyFont="1" applyFill="1" applyBorder="1" applyProtection="1"/>
    <xf numFmtId="0" fontId="5" fillId="0" borderId="34" xfId="2" applyFont="1" applyFill="1" applyBorder="1" applyProtection="1"/>
    <xf numFmtId="0" fontId="5" fillId="0" borderId="96" xfId="2" applyFont="1" applyFill="1" applyBorder="1" applyProtection="1"/>
    <xf numFmtId="0" fontId="5" fillId="0" borderId="97" xfId="2" applyFont="1" applyFill="1" applyBorder="1" applyProtection="1"/>
    <xf numFmtId="0" fontId="5" fillId="0" borderId="77" xfId="2" applyFont="1" applyFill="1" applyBorder="1" applyProtection="1"/>
    <xf numFmtId="0" fontId="5" fillId="0" borderId="39" xfId="2" applyFont="1" applyFill="1" applyBorder="1" applyAlignment="1" applyProtection="1">
      <alignment horizontal="center"/>
    </xf>
    <xf numFmtId="0" fontId="5" fillId="0" borderId="40" xfId="2" applyFont="1" applyFill="1" applyBorder="1" applyAlignment="1" applyProtection="1">
      <alignment horizontal="center"/>
    </xf>
    <xf numFmtId="0" fontId="5" fillId="0" borderId="0" xfId="2" applyFont="1" applyFill="1" applyBorder="1" applyAlignment="1" applyProtection="1">
      <alignment horizontal="center"/>
    </xf>
    <xf numFmtId="0" fontId="5" fillId="0" borderId="77" xfId="2" applyFont="1" applyFill="1" applyBorder="1" applyAlignment="1" applyProtection="1">
      <alignment horizontal="center"/>
    </xf>
    <xf numFmtId="0" fontId="5" fillId="0" borderId="6" xfId="2" applyFont="1" applyFill="1" applyBorder="1" applyAlignment="1" applyProtection="1">
      <alignment horizontal="left"/>
    </xf>
    <xf numFmtId="0" fontId="5" fillId="0" borderId="94" xfId="2" applyFont="1" applyFill="1" applyBorder="1" applyAlignment="1" applyProtection="1">
      <alignment horizontal="left"/>
    </xf>
    <xf numFmtId="0" fontId="5" fillId="0" borderId="60" xfId="2" applyFont="1" applyFill="1" applyBorder="1" applyProtection="1"/>
    <xf numFmtId="0" fontId="5" fillId="0" borderId="98" xfId="2" applyFont="1" applyFill="1" applyBorder="1" applyAlignment="1" applyProtection="1">
      <alignment horizontal="right"/>
    </xf>
    <xf numFmtId="0" fontId="5" fillId="0" borderId="1" xfId="2" applyFont="1" applyFill="1" applyBorder="1" applyAlignment="1" applyProtection="1">
      <alignment horizontal="right"/>
    </xf>
    <xf numFmtId="0" fontId="5" fillId="0" borderId="99" xfId="2" applyFont="1" applyFill="1" applyBorder="1" applyAlignment="1" applyProtection="1">
      <alignment horizontal="center" wrapText="1"/>
    </xf>
    <xf numFmtId="0" fontId="5" fillId="0" borderId="13" xfId="2" applyFont="1" applyFill="1" applyBorder="1" applyAlignment="1" applyProtection="1">
      <alignment horizontal="center"/>
    </xf>
    <xf numFmtId="181" fontId="5" fillId="0" borderId="100" xfId="2" applyNumberFormat="1" applyFont="1" applyFill="1" applyBorder="1" applyProtection="1"/>
    <xf numFmtId="181" fontId="5" fillId="0" borderId="101" xfId="2" applyNumberFormat="1" applyFont="1" applyFill="1" applyBorder="1" applyProtection="1"/>
    <xf numFmtId="181" fontId="5" fillId="0" borderId="50" xfId="2" applyNumberFormat="1" applyFont="1" applyFill="1" applyBorder="1" applyProtection="1"/>
    <xf numFmtId="181" fontId="5" fillId="0" borderId="9" xfId="2" applyNumberFormat="1" applyFont="1" applyFill="1" applyBorder="1" applyProtection="1"/>
    <xf numFmtId="181" fontId="5" fillId="0" borderId="52" xfId="2" applyNumberFormat="1" applyFont="1" applyFill="1" applyBorder="1" applyProtection="1"/>
    <xf numFmtId="181" fontId="9" fillId="0" borderId="0" xfId="2" applyNumberFormat="1" applyFont="1" applyFill="1" applyProtection="1"/>
    <xf numFmtId="0" fontId="5" fillId="0" borderId="16" xfId="2" applyFont="1" applyFill="1" applyBorder="1" applyAlignment="1" applyProtection="1">
      <alignment horizontal="center"/>
    </xf>
    <xf numFmtId="181" fontId="5" fillId="0" borderId="10" xfId="2" applyNumberFormat="1" applyFont="1" applyFill="1" applyBorder="1" applyProtection="1"/>
    <xf numFmtId="181" fontId="5" fillId="0" borderId="47" xfId="2" applyNumberFormat="1" applyFont="1" applyFill="1" applyBorder="1" applyProtection="1"/>
    <xf numFmtId="0" fontId="5" fillId="0" borderId="2" xfId="2" applyFont="1" applyFill="1" applyBorder="1" applyAlignment="1" applyProtection="1">
      <alignment horizontal="center"/>
    </xf>
    <xf numFmtId="181" fontId="5" fillId="0" borderId="102" xfId="2" applyNumberFormat="1" applyFont="1" applyFill="1" applyBorder="1" applyProtection="1"/>
    <xf numFmtId="181" fontId="5" fillId="0" borderId="103" xfId="2" applyNumberFormat="1" applyFont="1" applyFill="1" applyBorder="1" applyProtection="1"/>
    <xf numFmtId="181" fontId="5" fillId="0" borderId="104" xfId="2" applyNumberFormat="1" applyFont="1" applyFill="1" applyBorder="1" applyProtection="1"/>
    <xf numFmtId="181" fontId="5" fillId="0" borderId="105" xfId="2" applyNumberFormat="1" applyFont="1" applyFill="1" applyBorder="1" applyProtection="1"/>
    <xf numFmtId="181" fontId="5" fillId="0" borderId="106" xfId="2" applyNumberFormat="1" applyFont="1" applyFill="1" applyBorder="1" applyProtection="1"/>
    <xf numFmtId="181" fontId="5" fillId="0" borderId="107" xfId="2" applyNumberFormat="1" applyFont="1" applyFill="1" applyBorder="1" applyProtection="1"/>
    <xf numFmtId="181" fontId="5" fillId="0" borderId="21" xfId="2" applyNumberFormat="1" applyFont="1" applyFill="1" applyBorder="1" applyProtection="1"/>
    <xf numFmtId="181" fontId="5" fillId="2" borderId="50" xfId="2" applyNumberFormat="1" applyFont="1" applyFill="1" applyBorder="1" applyProtection="1"/>
    <xf numFmtId="181" fontId="5" fillId="0" borderId="16" xfId="2" applyNumberFormat="1" applyFont="1" applyFill="1" applyBorder="1" applyAlignment="1" applyProtection="1">
      <alignment horizontal="center"/>
    </xf>
    <xf numFmtId="0" fontId="6" fillId="0" borderId="27" xfId="2" quotePrefix="1" applyFont="1" applyFill="1" applyBorder="1" applyAlignment="1" applyProtection="1">
      <alignment horizontal="center"/>
    </xf>
    <xf numFmtId="181" fontId="5" fillId="0" borderId="73" xfId="2" applyNumberFormat="1" applyFont="1" applyFill="1" applyBorder="1" applyProtection="1"/>
    <xf numFmtId="181" fontId="5" fillId="0" borderId="74" xfId="2" applyNumberFormat="1" applyFont="1" applyFill="1" applyBorder="1" applyProtection="1"/>
    <xf numFmtId="181" fontId="5" fillId="0" borderId="108" xfId="2" applyNumberFormat="1" applyFont="1" applyFill="1" applyBorder="1" applyProtection="1"/>
    <xf numFmtId="181" fontId="5" fillId="0" borderId="57" xfId="2" applyNumberFormat="1" applyFont="1" applyFill="1" applyBorder="1" applyProtection="1"/>
    <xf numFmtId="181" fontId="5" fillId="0" borderId="59" xfId="2" applyNumberFormat="1" applyFont="1" applyFill="1" applyBorder="1" applyProtection="1"/>
    <xf numFmtId="0" fontId="5" fillId="0" borderId="6" xfId="2" applyFont="1" applyFill="1" applyBorder="1" applyProtection="1"/>
    <xf numFmtId="0" fontId="5" fillId="0" borderId="109" xfId="2" applyFont="1" applyFill="1" applyBorder="1" applyAlignment="1" applyProtection="1">
      <alignment horizontal="center"/>
    </xf>
    <xf numFmtId="181" fontId="5" fillId="0" borderId="7" xfId="2" applyNumberFormat="1" applyFont="1" applyFill="1" applyBorder="1" applyProtection="1"/>
    <xf numFmtId="181" fontId="5" fillId="0" borderId="60" xfId="2" applyNumberFormat="1" applyFont="1" applyFill="1" applyBorder="1" applyProtection="1"/>
    <xf numFmtId="181" fontId="5" fillId="0" borderId="98" xfId="2" applyNumberFormat="1" applyFont="1" applyFill="1" applyBorder="1" applyProtection="1"/>
    <xf numFmtId="181" fontId="5" fillId="0" borderId="1" xfId="2" applyNumberFormat="1" applyFont="1" applyFill="1" applyBorder="1" applyProtection="1"/>
    <xf numFmtId="181" fontId="5" fillId="0" borderId="66" xfId="2" applyNumberFormat="1" applyFont="1" applyFill="1" applyBorder="1" applyProtection="1"/>
    <xf numFmtId="178" fontId="5" fillId="0" borderId="110" xfId="2" applyNumberFormat="1" applyFont="1" applyFill="1" applyBorder="1" applyAlignment="1" applyProtection="1">
      <alignment horizontal="right"/>
    </xf>
    <xf numFmtId="181" fontId="5" fillId="0" borderId="111" xfId="2" applyNumberFormat="1" applyFont="1" applyFill="1" applyBorder="1" applyProtection="1"/>
    <xf numFmtId="0" fontId="5" fillId="0" borderId="112" xfId="2" applyFont="1" applyFill="1" applyBorder="1" applyAlignment="1" applyProtection="1">
      <alignment horizontal="center"/>
    </xf>
    <xf numFmtId="0" fontId="6" fillId="0" borderId="27" xfId="2" applyFont="1" applyFill="1" applyBorder="1" applyAlignment="1" applyProtection="1">
      <alignment horizontal="center" shrinkToFit="1"/>
    </xf>
    <xf numFmtId="181" fontId="5" fillId="0" borderId="25" xfId="2" applyNumberFormat="1" applyFont="1" applyFill="1" applyBorder="1" applyProtection="1"/>
    <xf numFmtId="181" fontId="5" fillId="0" borderId="53" xfId="2" applyNumberFormat="1" applyFont="1" applyFill="1" applyBorder="1" applyProtection="1"/>
    <xf numFmtId="181" fontId="5" fillId="0" borderId="54" xfId="2" applyNumberFormat="1" applyFont="1" applyFill="1" applyBorder="1" applyProtection="1"/>
    <xf numFmtId="0" fontId="5" fillId="0" borderId="3" xfId="2" applyFont="1" applyFill="1" applyBorder="1" applyProtection="1"/>
    <xf numFmtId="0" fontId="5" fillId="0" borderId="113" xfId="2" applyFont="1" applyFill="1" applyBorder="1" applyAlignment="1" applyProtection="1">
      <alignment horizontal="center"/>
    </xf>
    <xf numFmtId="181" fontId="5" fillId="0" borderId="114" xfId="2" applyNumberFormat="1" applyFont="1" applyFill="1" applyBorder="1" applyProtection="1"/>
    <xf numFmtId="181" fontId="5" fillId="0" borderId="115" xfId="2" applyNumberFormat="1" applyFont="1" applyFill="1" applyBorder="1" applyProtection="1"/>
    <xf numFmtId="181" fontId="5" fillId="0" borderId="116" xfId="2" applyNumberFormat="1" applyFont="1" applyFill="1" applyBorder="1" applyProtection="1"/>
    <xf numFmtId="0" fontId="5" fillId="0" borderId="117" xfId="2" applyFont="1" applyFill="1" applyBorder="1" applyAlignment="1" applyProtection="1">
      <alignment horizontal="center"/>
    </xf>
    <xf numFmtId="0" fontId="5" fillId="0" borderId="118" xfId="2" applyFont="1" applyFill="1" applyBorder="1" applyAlignment="1" applyProtection="1">
      <alignment horizontal="center"/>
    </xf>
    <xf numFmtId="0" fontId="5" fillId="0" borderId="0" xfId="2" applyFont="1" applyFill="1" applyAlignment="1" applyProtection="1">
      <alignment shrinkToFit="1"/>
    </xf>
    <xf numFmtId="0" fontId="5" fillId="0" borderId="119" xfId="2" applyFont="1" applyFill="1" applyBorder="1" applyProtection="1"/>
    <xf numFmtId="0" fontId="5" fillId="0" borderId="0" xfId="2" quotePrefix="1" applyFont="1" applyFill="1" applyAlignment="1" applyProtection="1">
      <alignment horizontal="left"/>
    </xf>
    <xf numFmtId="0" fontId="2" fillId="0" borderId="0" xfId="3" applyFont="1" applyFill="1" applyProtection="1"/>
    <xf numFmtId="0" fontId="5" fillId="0" borderId="0" xfId="3" applyFont="1" applyFill="1" applyProtection="1"/>
    <xf numFmtId="0" fontId="6" fillId="0" borderId="0" xfId="3" applyFont="1" applyFill="1" applyProtection="1"/>
    <xf numFmtId="38" fontId="9" fillId="0" borderId="0" xfId="4" applyFont="1" applyFill="1" applyProtection="1"/>
    <xf numFmtId="0" fontId="9" fillId="0" borderId="0" xfId="3" applyFont="1" applyFill="1" applyProtection="1"/>
    <xf numFmtId="0" fontId="5" fillId="0" borderId="0" xfId="3" applyFont="1" applyFill="1" applyBorder="1" applyProtection="1"/>
    <xf numFmtId="0" fontId="5" fillId="0" borderId="0" xfId="3" applyFont="1" applyFill="1" applyBorder="1" applyAlignment="1" applyProtection="1">
      <alignment horizontal="right"/>
    </xf>
    <xf numFmtId="0" fontId="5" fillId="0" borderId="37" xfId="3" applyFont="1" applyFill="1" applyBorder="1" applyProtection="1"/>
    <xf numFmtId="0" fontId="5" fillId="0" borderId="38" xfId="3" applyFont="1" applyFill="1" applyBorder="1" applyAlignment="1" applyProtection="1">
      <alignment horizontal="center"/>
    </xf>
    <xf numFmtId="0" fontId="5" fillId="0" borderId="120" xfId="3" applyFont="1" applyFill="1" applyBorder="1" applyProtection="1"/>
    <xf numFmtId="0" fontId="5" fillId="0" borderId="121" xfId="3" applyFont="1" applyFill="1" applyBorder="1" applyProtection="1"/>
    <xf numFmtId="0" fontId="5" fillId="0" borderId="122" xfId="3" applyFont="1" applyFill="1" applyBorder="1" applyProtection="1"/>
    <xf numFmtId="0" fontId="5" fillId="0" borderId="123" xfId="3" applyFont="1" applyFill="1" applyBorder="1" applyProtection="1"/>
    <xf numFmtId="0" fontId="5" fillId="0" borderId="77" xfId="3" applyFont="1" applyFill="1" applyBorder="1" applyProtection="1"/>
    <xf numFmtId="0" fontId="5" fillId="0" borderId="70" xfId="3" applyFont="1" applyFill="1" applyBorder="1" applyAlignment="1" applyProtection="1">
      <alignment horizontal="center"/>
    </xf>
    <xf numFmtId="0" fontId="5" fillId="0" borderId="39" xfId="3" applyFont="1" applyFill="1" applyBorder="1" applyAlignment="1" applyProtection="1">
      <alignment horizontal="center"/>
    </xf>
    <xf numFmtId="0" fontId="5" fillId="0" borderId="40" xfId="3" applyFont="1" applyFill="1" applyBorder="1" applyAlignment="1" applyProtection="1">
      <alignment horizontal="center"/>
    </xf>
    <xf numFmtId="0" fontId="5" fillId="0" borderId="124" xfId="3" applyFont="1" applyFill="1" applyBorder="1" applyAlignment="1" applyProtection="1">
      <alignment horizontal="center"/>
    </xf>
    <xf numFmtId="0" fontId="5" fillId="0" borderId="60" xfId="2" applyFont="1" applyFill="1" applyBorder="1" applyAlignment="1" applyProtection="1">
      <alignment horizontal="right"/>
    </xf>
    <xf numFmtId="0" fontId="5" fillId="0" borderId="125" xfId="2" applyFont="1" applyFill="1" applyBorder="1" applyAlignment="1" applyProtection="1">
      <alignment horizontal="center" wrapText="1"/>
    </xf>
    <xf numFmtId="0" fontId="5" fillId="0" borderId="126" xfId="3" applyFont="1" applyFill="1" applyBorder="1" applyAlignment="1" applyProtection="1">
      <alignment horizontal="center"/>
    </xf>
    <xf numFmtId="181" fontId="5" fillId="0" borderId="101" xfId="3" applyNumberFormat="1" applyFont="1" applyFill="1" applyBorder="1" applyProtection="1"/>
    <xf numFmtId="181" fontId="5" fillId="0" borderId="50" xfId="3" applyNumberFormat="1" applyFont="1" applyFill="1" applyBorder="1" applyProtection="1"/>
    <xf numFmtId="181" fontId="5" fillId="0" borderId="127" xfId="3" applyNumberFormat="1" applyFont="1" applyFill="1" applyBorder="1" applyProtection="1"/>
    <xf numFmtId="181" fontId="5" fillId="0" borderId="128" xfId="3" applyNumberFormat="1" applyFont="1" applyFill="1" applyBorder="1" applyProtection="1"/>
    <xf numFmtId="177" fontId="5" fillId="0" borderId="51" xfId="4" applyNumberFormat="1" applyFont="1" applyFill="1" applyBorder="1" applyAlignment="1" applyProtection="1">
      <alignment horizontal="right"/>
    </xf>
    <xf numFmtId="0" fontId="5" fillId="0" borderId="129" xfId="3" applyFont="1" applyFill="1" applyBorder="1" applyAlignment="1" applyProtection="1">
      <alignment horizontal="center"/>
    </xf>
    <xf numFmtId="181" fontId="5" fillId="0" borderId="47" xfId="3" applyNumberFormat="1" applyFont="1" applyFill="1" applyBorder="1" applyProtection="1"/>
    <xf numFmtId="181" fontId="5" fillId="0" borderId="48" xfId="3" applyNumberFormat="1" applyFont="1" applyFill="1" applyBorder="1" applyProtection="1"/>
    <xf numFmtId="177" fontId="5" fillId="0" borderId="51" xfId="4" applyNumberFormat="1" applyFont="1" applyFill="1" applyBorder="1" applyProtection="1"/>
    <xf numFmtId="178" fontId="5" fillId="0" borderId="69" xfId="3" applyNumberFormat="1" applyFont="1" applyFill="1" applyBorder="1" applyAlignment="1" applyProtection="1">
      <alignment horizontal="right"/>
    </xf>
    <xf numFmtId="181" fontId="5" fillId="0" borderId="51" xfId="3" applyNumberFormat="1" applyFont="1" applyFill="1" applyBorder="1" applyProtection="1"/>
    <xf numFmtId="178" fontId="6" fillId="0" borderId="77" xfId="3" applyNumberFormat="1" applyFont="1" applyFill="1" applyBorder="1" applyProtection="1"/>
    <xf numFmtId="177" fontId="5" fillId="0" borderId="51" xfId="3" applyNumberFormat="1" applyFont="1" applyFill="1" applyBorder="1" applyAlignment="1" applyProtection="1">
      <alignment horizontal="right"/>
    </xf>
    <xf numFmtId="178" fontId="5" fillId="0" borderId="130" xfId="3" applyNumberFormat="1" applyFont="1" applyFill="1" applyBorder="1" applyAlignment="1" applyProtection="1">
      <alignment horizontal="right"/>
    </xf>
    <xf numFmtId="0" fontId="5" fillId="0" borderId="123" xfId="3" applyFont="1" applyFill="1" applyBorder="1" applyAlignment="1" applyProtection="1">
      <alignment horizontal="center"/>
    </xf>
    <xf numFmtId="178" fontId="6" fillId="0" borderId="131" xfId="3" applyNumberFormat="1" applyFont="1" applyFill="1" applyBorder="1" applyProtection="1"/>
    <xf numFmtId="181" fontId="5" fillId="0" borderId="67" xfId="3" applyNumberFormat="1" applyFont="1" applyFill="1" applyBorder="1" applyProtection="1"/>
    <xf numFmtId="0" fontId="5" fillId="0" borderId="16" xfId="3" applyFont="1" applyFill="1" applyBorder="1" applyAlignment="1" applyProtection="1">
      <alignment horizontal="center"/>
    </xf>
    <xf numFmtId="178" fontId="5" fillId="0" borderId="132" xfId="3" applyNumberFormat="1" applyFont="1" applyFill="1" applyBorder="1" applyAlignment="1" applyProtection="1">
      <alignment horizontal="right"/>
    </xf>
    <xf numFmtId="0" fontId="6" fillId="0" borderId="133" xfId="3" quotePrefix="1" applyFont="1" applyFill="1" applyBorder="1" applyAlignment="1" applyProtection="1">
      <alignment horizontal="center"/>
    </xf>
    <xf numFmtId="181" fontId="5" fillId="0" borderId="74" xfId="3" applyNumberFormat="1" applyFont="1" applyFill="1" applyBorder="1" applyProtection="1"/>
    <xf numFmtId="181" fontId="5" fillId="0" borderId="134" xfId="3" applyNumberFormat="1" applyFont="1" applyFill="1" applyBorder="1" applyProtection="1"/>
    <xf numFmtId="181" fontId="5" fillId="0" borderId="54" xfId="3" applyNumberFormat="1" applyFont="1" applyFill="1" applyBorder="1" applyProtection="1"/>
    <xf numFmtId="181" fontId="5" fillId="0" borderId="55" xfId="3" applyNumberFormat="1" applyFont="1" applyFill="1" applyBorder="1" applyProtection="1"/>
    <xf numFmtId="177" fontId="5" fillId="0" borderId="58" xfId="4" applyNumberFormat="1" applyFont="1" applyFill="1" applyBorder="1" applyProtection="1"/>
    <xf numFmtId="178" fontId="5" fillId="0" borderId="72" xfId="3" applyNumberFormat="1" applyFont="1" applyFill="1" applyBorder="1" applyAlignment="1" applyProtection="1">
      <alignment horizontal="right"/>
    </xf>
    <xf numFmtId="177" fontId="5" fillId="0" borderId="135" xfId="3" applyNumberFormat="1" applyFont="1" applyFill="1" applyBorder="1" applyAlignment="1" applyProtection="1">
      <alignment horizontal="right"/>
    </xf>
    <xf numFmtId="178" fontId="6" fillId="0" borderId="43" xfId="3" applyNumberFormat="1" applyFont="1" applyFill="1" applyBorder="1" applyProtection="1"/>
    <xf numFmtId="0" fontId="5" fillId="0" borderId="136" xfId="3" applyFont="1" applyFill="1" applyBorder="1" applyProtection="1"/>
    <xf numFmtId="0" fontId="5" fillId="0" borderId="137" xfId="3" applyFont="1" applyFill="1" applyBorder="1" applyAlignment="1" applyProtection="1">
      <alignment horizontal="center"/>
    </xf>
    <xf numFmtId="181" fontId="5" fillId="0" borderId="138" xfId="3" applyNumberFormat="1" applyFont="1" applyFill="1" applyBorder="1" applyProtection="1"/>
    <xf numFmtId="181" fontId="5" fillId="0" borderId="139" xfId="3" applyNumberFormat="1" applyFont="1" applyFill="1" applyBorder="1" applyProtection="1"/>
    <xf numFmtId="177" fontId="5" fillId="0" borderId="140" xfId="4" applyNumberFormat="1" applyFont="1" applyFill="1" applyBorder="1" applyProtection="1"/>
    <xf numFmtId="178" fontId="5" fillId="0" borderId="110" xfId="3" applyNumberFormat="1" applyFont="1" applyFill="1" applyBorder="1" applyAlignment="1" applyProtection="1">
      <alignment horizontal="right"/>
    </xf>
    <xf numFmtId="177" fontId="5" fillId="0" borderId="65" xfId="3" applyNumberFormat="1" applyFont="1" applyFill="1" applyBorder="1" applyAlignment="1" applyProtection="1">
      <alignment horizontal="right"/>
    </xf>
    <xf numFmtId="0" fontId="5" fillId="0" borderId="2" xfId="3" applyFont="1" applyFill="1" applyBorder="1" applyProtection="1"/>
    <xf numFmtId="181" fontId="5" fillId="0" borderId="141" xfId="3" applyNumberFormat="1" applyFont="1" applyFill="1" applyBorder="1" applyProtection="1"/>
    <xf numFmtId="178" fontId="5" fillId="0" borderId="142" xfId="3" applyNumberFormat="1" applyFont="1" applyFill="1" applyBorder="1" applyAlignment="1" applyProtection="1">
      <alignment horizontal="right"/>
    </xf>
    <xf numFmtId="181" fontId="5" fillId="0" borderId="52" xfId="3" applyNumberFormat="1" applyFont="1" applyFill="1" applyBorder="1" applyProtection="1"/>
    <xf numFmtId="0" fontId="5" fillId="0" borderId="2" xfId="3" applyFont="1" applyFill="1" applyBorder="1" applyAlignment="1" applyProtection="1">
      <alignment horizontal="center"/>
    </xf>
    <xf numFmtId="181" fontId="5" fillId="0" borderId="143" xfId="3" applyNumberFormat="1" applyFont="1" applyFill="1" applyBorder="1" applyProtection="1"/>
    <xf numFmtId="177" fontId="5" fillId="0" borderId="68" xfId="4" applyNumberFormat="1" applyFont="1" applyFill="1" applyBorder="1" applyProtection="1"/>
    <xf numFmtId="177" fontId="5" fillId="0" borderId="68" xfId="3" applyNumberFormat="1" applyFont="1" applyFill="1" applyBorder="1" applyAlignment="1" applyProtection="1">
      <alignment horizontal="right"/>
    </xf>
    <xf numFmtId="0" fontId="5" fillId="0" borderId="112" xfId="3" applyFont="1" applyFill="1" applyBorder="1" applyAlignment="1" applyProtection="1">
      <alignment horizontal="center"/>
    </xf>
    <xf numFmtId="38" fontId="9" fillId="2" borderId="0" xfId="4" applyFont="1" applyFill="1" applyProtection="1"/>
    <xf numFmtId="0" fontId="6" fillId="0" borderId="27" xfId="3" applyFont="1" applyFill="1" applyBorder="1" applyAlignment="1" applyProtection="1">
      <alignment horizontal="center" shrinkToFit="1"/>
    </xf>
    <xf numFmtId="181" fontId="5" fillId="0" borderId="144" xfId="3" applyNumberFormat="1" applyFont="1" applyFill="1" applyBorder="1" applyProtection="1"/>
    <xf numFmtId="177" fontId="5" fillId="0" borderId="58" xfId="3" applyNumberFormat="1" applyFont="1" applyFill="1" applyBorder="1" applyAlignment="1" applyProtection="1">
      <alignment horizontal="right"/>
    </xf>
    <xf numFmtId="0" fontId="5" fillId="0" borderId="3" xfId="3" applyFont="1" applyFill="1" applyBorder="1" applyProtection="1"/>
    <xf numFmtId="0" fontId="5" fillId="0" borderId="113" xfId="3" applyFont="1" applyFill="1" applyBorder="1" applyAlignment="1" applyProtection="1">
      <alignment horizontal="center"/>
    </xf>
    <xf numFmtId="181" fontId="5" fillId="0" borderId="108" xfId="3" applyNumberFormat="1" applyFont="1" applyFill="1" applyBorder="1" applyProtection="1"/>
    <xf numFmtId="181" fontId="5" fillId="0" borderId="145" xfId="3" applyNumberFormat="1" applyFont="1" applyFill="1" applyBorder="1" applyProtection="1"/>
    <xf numFmtId="177" fontId="5" fillId="0" borderId="83" xfId="4" applyNumberFormat="1" applyFont="1" applyFill="1" applyBorder="1" applyProtection="1"/>
    <xf numFmtId="178" fontId="5" fillId="0" borderId="77" xfId="3" applyNumberFormat="1" applyFont="1" applyFill="1" applyBorder="1" applyAlignment="1" applyProtection="1">
      <alignment horizontal="right"/>
    </xf>
    <xf numFmtId="177" fontId="5" fillId="0" borderId="146" xfId="3" applyNumberFormat="1" applyFont="1" applyFill="1" applyBorder="1" applyAlignment="1" applyProtection="1">
      <alignment horizontal="right"/>
    </xf>
    <xf numFmtId="178" fontId="5" fillId="0" borderId="147" xfId="3" applyNumberFormat="1" applyFont="1" applyFill="1" applyBorder="1" applyAlignment="1" applyProtection="1">
      <alignment horizontal="right"/>
    </xf>
    <xf numFmtId="0" fontId="5" fillId="0" borderId="117" xfId="3" applyFont="1" applyFill="1" applyBorder="1" applyAlignment="1" applyProtection="1">
      <alignment horizontal="left"/>
    </xf>
    <xf numFmtId="0" fontId="5" fillId="0" borderId="118" xfId="3" applyFont="1" applyFill="1" applyBorder="1" applyAlignment="1" applyProtection="1">
      <alignment horizontal="left"/>
    </xf>
    <xf numFmtId="181" fontId="5" fillId="0" borderId="148" xfId="3" applyNumberFormat="1" applyFont="1" applyFill="1" applyBorder="1" applyProtection="1"/>
    <xf numFmtId="181" fontId="5" fillId="0" borderId="149" xfId="3" applyNumberFormat="1" applyFont="1" applyFill="1" applyBorder="1" applyProtection="1"/>
    <xf numFmtId="181" fontId="5" fillId="0" borderId="150" xfId="3" applyNumberFormat="1" applyFont="1" applyFill="1" applyBorder="1" applyProtection="1"/>
    <xf numFmtId="0" fontId="5" fillId="0" borderId="0" xfId="3" applyFont="1" applyFill="1" applyAlignment="1" applyProtection="1">
      <alignment shrinkToFit="1"/>
    </xf>
    <xf numFmtId="0" fontId="3" fillId="0" borderId="0" xfId="3" applyFont="1" applyFill="1" applyProtection="1"/>
    <xf numFmtId="0" fontId="13" fillId="0" borderId="0" xfId="3" applyFont="1" applyFill="1" applyProtection="1"/>
    <xf numFmtId="181" fontId="9" fillId="0" borderId="0" xfId="3" applyNumberFormat="1" applyFont="1" applyFill="1" applyBorder="1" applyProtection="1"/>
    <xf numFmtId="181" fontId="9" fillId="0" borderId="0" xfId="3" applyNumberFormat="1" applyFont="1" applyFill="1" applyProtection="1"/>
    <xf numFmtId="0" fontId="2" fillId="0" borderId="0" xfId="5" applyFont="1" applyFill="1" applyProtection="1"/>
    <xf numFmtId="0" fontId="5" fillId="0" borderId="0" xfId="5" applyFont="1" applyFill="1" applyProtection="1"/>
    <xf numFmtId="0" fontId="9" fillId="0" borderId="0" xfId="5" applyFont="1" applyFill="1" applyProtection="1"/>
    <xf numFmtId="0" fontId="5" fillId="0" borderId="1" xfId="5" applyFont="1" applyFill="1" applyBorder="1" applyProtection="1"/>
    <xf numFmtId="0" fontId="5" fillId="0" borderId="0" xfId="5" applyFont="1" applyFill="1" applyBorder="1" applyProtection="1"/>
    <xf numFmtId="0" fontId="5" fillId="0" borderId="151" xfId="5" applyFont="1" applyFill="1" applyBorder="1" applyProtection="1"/>
    <xf numFmtId="0" fontId="5" fillId="0" borderId="95" xfId="5" applyFont="1" applyFill="1" applyBorder="1" applyAlignment="1" applyProtection="1">
      <alignment horizontal="center"/>
    </xf>
    <xf numFmtId="0" fontId="5" fillId="0" borderId="33" xfId="5" applyFont="1" applyFill="1" applyBorder="1" applyProtection="1"/>
    <xf numFmtId="0" fontId="5" fillId="0" borderId="34" xfId="5" applyFont="1" applyFill="1" applyBorder="1" applyProtection="1"/>
    <xf numFmtId="0" fontId="5" fillId="0" borderId="96" xfId="5" applyFont="1" applyFill="1" applyBorder="1" applyProtection="1"/>
    <xf numFmtId="0" fontId="5" fillId="0" borderId="119" xfId="5" applyFont="1" applyFill="1" applyBorder="1" applyProtection="1"/>
    <xf numFmtId="0" fontId="5" fillId="0" borderId="2" xfId="5" applyFont="1" applyFill="1" applyBorder="1" applyProtection="1"/>
    <xf numFmtId="0" fontId="5" fillId="0" borderId="152" xfId="5" applyFont="1" applyFill="1" applyBorder="1" applyProtection="1"/>
    <xf numFmtId="0" fontId="5" fillId="0" borderId="70" xfId="5" applyFont="1" applyFill="1" applyBorder="1" applyAlignment="1" applyProtection="1">
      <alignment horizontal="center"/>
    </xf>
    <xf numFmtId="0" fontId="5" fillId="0" borderId="39" xfId="5" applyFont="1" applyFill="1" applyBorder="1" applyAlignment="1" applyProtection="1">
      <alignment horizontal="center"/>
    </xf>
    <xf numFmtId="0" fontId="5" fillId="0" borderId="40" xfId="5" applyFont="1" applyFill="1" applyBorder="1" applyAlignment="1" applyProtection="1">
      <alignment horizontal="center"/>
    </xf>
    <xf numFmtId="0" fontId="5" fillId="0" borderId="0" xfId="5" applyFont="1" applyFill="1" applyBorder="1" applyAlignment="1" applyProtection="1">
      <alignment horizontal="center"/>
    </xf>
    <xf numFmtId="0" fontId="5" fillId="0" borderId="6" xfId="5" applyFont="1" applyFill="1" applyBorder="1" applyAlignment="1" applyProtection="1">
      <alignment horizontal="left"/>
    </xf>
    <xf numFmtId="0" fontId="5" fillId="0" borderId="94" xfId="5" applyFont="1" applyFill="1" applyBorder="1" applyAlignment="1" applyProtection="1">
      <alignment horizontal="left"/>
    </xf>
    <xf numFmtId="0" fontId="5" fillId="0" borderId="153" xfId="2" applyFont="1" applyFill="1" applyBorder="1" applyAlignment="1" applyProtection="1">
      <alignment horizontal="center" wrapText="1"/>
    </xf>
    <xf numFmtId="0" fontId="5" fillId="0" borderId="13" xfId="5" applyFont="1" applyFill="1" applyBorder="1" applyAlignment="1" applyProtection="1">
      <alignment horizontal="center"/>
    </xf>
    <xf numFmtId="181" fontId="5" fillId="0" borderId="10" xfId="5" applyNumberFormat="1" applyFont="1" applyFill="1" applyBorder="1" applyProtection="1"/>
    <xf numFmtId="181" fontId="5" fillId="0" borderId="47" xfId="5" applyNumberFormat="1" applyFont="1" applyFill="1" applyBorder="1" applyProtection="1"/>
    <xf numFmtId="181" fontId="5" fillId="0" borderId="50" xfId="5" applyNumberFormat="1" applyFont="1" applyFill="1" applyBorder="1" applyProtection="1"/>
    <xf numFmtId="181" fontId="5" fillId="0" borderId="9" xfId="5" applyNumberFormat="1" applyFont="1" applyFill="1" applyBorder="1" applyProtection="1"/>
    <xf numFmtId="0" fontId="5" fillId="0" borderId="16" xfId="5" applyFont="1" applyFill="1" applyBorder="1" applyAlignment="1" applyProtection="1">
      <alignment horizontal="center"/>
    </xf>
    <xf numFmtId="0" fontId="5" fillId="0" borderId="2" xfId="5" applyFont="1" applyFill="1" applyBorder="1" applyAlignment="1" applyProtection="1">
      <alignment horizontal="center"/>
    </xf>
    <xf numFmtId="0" fontId="6" fillId="0" borderId="27" xfId="3" quotePrefix="1" applyFont="1" applyFill="1" applyBorder="1" applyAlignment="1" applyProtection="1">
      <alignment horizontal="center"/>
    </xf>
    <xf numFmtId="181" fontId="5" fillId="0" borderId="73" xfId="5" applyNumberFormat="1" applyFont="1" applyFill="1" applyBorder="1" applyProtection="1"/>
    <xf numFmtId="181" fontId="5" fillId="0" borderId="74" xfId="5" applyNumberFormat="1" applyFont="1" applyFill="1" applyBorder="1" applyProtection="1"/>
    <xf numFmtId="181" fontId="5" fillId="0" borderId="108" xfId="5" applyNumberFormat="1" applyFont="1" applyFill="1" applyBorder="1" applyProtection="1"/>
    <xf numFmtId="181" fontId="5" fillId="0" borderId="4" xfId="5" applyNumberFormat="1" applyFont="1" applyFill="1" applyBorder="1" applyProtection="1"/>
    <xf numFmtId="0" fontId="5" fillId="0" borderId="6" xfId="5" applyFont="1" applyFill="1" applyBorder="1" applyProtection="1"/>
    <xf numFmtId="0" fontId="5" fillId="0" borderId="109" xfId="5" applyFont="1" applyFill="1" applyBorder="1" applyAlignment="1" applyProtection="1">
      <alignment horizontal="center"/>
    </xf>
    <xf numFmtId="181" fontId="5" fillId="0" borderId="7" xfId="5" applyNumberFormat="1" applyFont="1" applyFill="1" applyBorder="1" applyProtection="1"/>
    <xf numFmtId="181" fontId="5" fillId="0" borderId="60" xfId="5" applyNumberFormat="1" applyFont="1" applyFill="1" applyBorder="1" applyProtection="1"/>
    <xf numFmtId="181" fontId="5" fillId="0" borderId="98" xfId="5" applyNumberFormat="1" applyFont="1" applyFill="1" applyBorder="1" applyProtection="1"/>
    <xf numFmtId="181" fontId="5" fillId="0" borderId="1" xfId="5" applyNumberFormat="1" applyFont="1" applyFill="1" applyBorder="1" applyProtection="1"/>
    <xf numFmtId="181" fontId="5" fillId="0" borderId="154" xfId="5" applyNumberFormat="1" applyFont="1" applyFill="1" applyBorder="1" applyProtection="1"/>
    <xf numFmtId="181" fontId="5" fillId="0" borderId="67" xfId="5" applyNumberFormat="1" applyFont="1" applyFill="1" applyBorder="1" applyProtection="1"/>
    <xf numFmtId="0" fontId="5" fillId="0" borderId="112" xfId="5" applyFont="1" applyFill="1" applyBorder="1" applyAlignment="1" applyProtection="1">
      <alignment horizontal="center"/>
    </xf>
    <xf numFmtId="0" fontId="5" fillId="0" borderId="27" xfId="5" applyFont="1" applyFill="1" applyBorder="1" applyAlignment="1" applyProtection="1">
      <alignment horizontal="center" shrinkToFit="1"/>
    </xf>
    <xf numFmtId="0" fontId="5" fillId="0" borderId="3" xfId="5" applyFont="1" applyFill="1" applyBorder="1" applyProtection="1"/>
    <xf numFmtId="0" fontId="5" fillId="0" borderId="113" xfId="5" applyFont="1" applyFill="1" applyBorder="1" applyAlignment="1" applyProtection="1">
      <alignment horizontal="center"/>
    </xf>
    <xf numFmtId="181" fontId="5" fillId="0" borderId="70" xfId="5" applyNumberFormat="1" applyFont="1" applyFill="1" applyBorder="1" applyProtection="1"/>
    <xf numFmtId="181" fontId="5" fillId="0" borderId="39" xfId="5" applyNumberFormat="1" applyFont="1" applyFill="1" applyBorder="1" applyProtection="1"/>
    <xf numFmtId="181" fontId="5" fillId="0" borderId="40" xfId="5" applyNumberFormat="1" applyFont="1" applyFill="1" applyBorder="1" applyProtection="1"/>
    <xf numFmtId="181" fontId="5" fillId="0" borderId="0" xfId="5" applyNumberFormat="1" applyFont="1" applyFill="1" applyBorder="1" applyProtection="1"/>
    <xf numFmtId="0" fontId="5" fillId="0" borderId="117" xfId="5" applyFont="1" applyFill="1" applyBorder="1" applyAlignment="1" applyProtection="1">
      <alignment horizontal="left"/>
    </xf>
    <xf numFmtId="0" fontId="5" fillId="0" borderId="118" xfId="5" applyFont="1" applyFill="1" applyBorder="1" applyAlignment="1" applyProtection="1">
      <alignment horizontal="left"/>
    </xf>
    <xf numFmtId="181" fontId="5" fillId="0" borderId="155" xfId="5" applyNumberFormat="1" applyFont="1" applyFill="1" applyBorder="1" applyProtection="1"/>
    <xf numFmtId="181" fontId="5" fillId="0" borderId="156" xfId="5" applyNumberFormat="1" applyFont="1" applyFill="1" applyBorder="1" applyProtection="1"/>
    <xf numFmtId="181" fontId="5" fillId="0" borderId="157" xfId="5" applyNumberFormat="1" applyFont="1" applyFill="1" applyBorder="1" applyProtection="1"/>
    <xf numFmtId="181" fontId="5" fillId="0" borderId="158" xfId="5" applyNumberFormat="1" applyFont="1" applyFill="1" applyBorder="1" applyProtection="1"/>
    <xf numFmtId="0" fontId="5" fillId="0" borderId="0" xfId="5" applyFont="1" applyFill="1" applyAlignment="1" applyProtection="1">
      <alignment shrinkToFit="1"/>
    </xf>
    <xf numFmtId="0" fontId="5" fillId="0" borderId="0" xfId="5" applyFont="1" applyFill="1" applyAlignment="1" applyProtection="1">
      <alignment horizontal="left"/>
    </xf>
    <xf numFmtId="0" fontId="2" fillId="0" borderId="0" xfId="6" applyFont="1" applyFill="1" applyProtection="1"/>
    <xf numFmtId="0" fontId="5" fillId="0" borderId="0" xfId="6" applyFont="1" applyFill="1" applyProtection="1"/>
    <xf numFmtId="0" fontId="13" fillId="0" borderId="0" xfId="6" applyFont="1" applyFill="1" applyProtection="1"/>
    <xf numFmtId="0" fontId="5" fillId="0" borderId="1" xfId="6" applyFont="1" applyFill="1" applyBorder="1" applyProtection="1"/>
    <xf numFmtId="0" fontId="5" fillId="0" borderId="0" xfId="6" applyFont="1" applyFill="1" applyBorder="1" applyProtection="1"/>
    <xf numFmtId="0" fontId="5" fillId="0" borderId="151" xfId="6" applyFont="1" applyFill="1" applyBorder="1" applyProtection="1"/>
    <xf numFmtId="0" fontId="5" fillId="0" borderId="95" xfId="6" quotePrefix="1" applyFont="1" applyFill="1" applyBorder="1" applyAlignment="1" applyProtection="1">
      <alignment horizontal="center"/>
    </xf>
    <xf numFmtId="0" fontId="5" fillId="0" borderId="33" xfId="6" applyFont="1" applyFill="1" applyBorder="1" applyProtection="1"/>
    <xf numFmtId="0" fontId="5" fillId="0" borderId="97" xfId="6" applyFont="1" applyFill="1" applyBorder="1" applyProtection="1"/>
    <xf numFmtId="0" fontId="5" fillId="0" borderId="119" xfId="2" applyFont="1" applyFill="1" applyBorder="1" applyAlignment="1" applyProtection="1">
      <alignment horizontal="center" vertical="center"/>
    </xf>
    <xf numFmtId="0" fontId="5" fillId="0" borderId="2" xfId="6" applyFont="1" applyFill="1" applyBorder="1" applyProtection="1"/>
    <xf numFmtId="0" fontId="13" fillId="0" borderId="0" xfId="6" applyFont="1" applyFill="1" applyBorder="1" applyProtection="1"/>
    <xf numFmtId="0" fontId="5" fillId="0" borderId="152" xfId="6" applyFont="1" applyFill="1" applyBorder="1" applyProtection="1"/>
    <xf numFmtId="0" fontId="5" fillId="0" borderId="70" xfId="6" applyFont="1" applyFill="1" applyBorder="1" applyAlignment="1" applyProtection="1">
      <alignment horizontal="center"/>
    </xf>
    <xf numFmtId="0" fontId="5" fillId="0" borderId="159" xfId="2" applyFont="1" applyFill="1" applyBorder="1" applyAlignment="1" applyProtection="1">
      <alignment horizontal="center" vertical="center"/>
    </xf>
    <xf numFmtId="0" fontId="5" fillId="0" borderId="6" xfId="6" quotePrefix="1" applyFont="1" applyFill="1" applyBorder="1" applyAlignment="1" applyProtection="1">
      <alignment horizontal="center"/>
    </xf>
    <xf numFmtId="0" fontId="5" fillId="0" borderId="94" xfId="6" applyFont="1" applyFill="1" applyBorder="1" applyAlignment="1" applyProtection="1">
      <alignment horizontal="center"/>
    </xf>
    <xf numFmtId="0" fontId="5" fillId="0" borderId="160" xfId="2" applyFont="1" applyFill="1" applyBorder="1" applyAlignment="1" applyProtection="1">
      <alignment horizontal="right"/>
    </xf>
    <xf numFmtId="0" fontId="5" fillId="0" borderId="1" xfId="2" applyFont="1" applyFill="1" applyBorder="1" applyAlignment="1" applyProtection="1">
      <alignment horizontal="center" wrapText="1"/>
    </xf>
    <xf numFmtId="0" fontId="5" fillId="0" borderId="13" xfId="6" applyFont="1" applyFill="1" applyBorder="1" applyAlignment="1" applyProtection="1">
      <alignment horizontal="center"/>
    </xf>
    <xf numFmtId="181" fontId="5" fillId="0" borderId="161" xfId="5" applyNumberFormat="1" applyFont="1" applyFill="1" applyBorder="1" applyProtection="1"/>
    <xf numFmtId="0" fontId="5" fillId="0" borderId="16" xfId="6" applyFont="1" applyFill="1" applyBorder="1" applyAlignment="1" applyProtection="1">
      <alignment horizontal="center"/>
    </xf>
    <xf numFmtId="181" fontId="5" fillId="0" borderId="52" xfId="5" applyNumberFormat="1" applyFont="1" applyFill="1" applyBorder="1" applyProtection="1"/>
    <xf numFmtId="0" fontId="5" fillId="0" borderId="2" xfId="6" applyFont="1" applyFill="1" applyBorder="1" applyAlignment="1" applyProtection="1">
      <alignment horizontal="center"/>
    </xf>
    <xf numFmtId="181" fontId="5" fillId="0" borderId="10" xfId="6" applyNumberFormat="1" applyFont="1" applyFill="1" applyBorder="1" applyProtection="1"/>
    <xf numFmtId="181" fontId="5" fillId="0" borderId="52" xfId="6" applyNumberFormat="1" applyFont="1" applyFill="1" applyBorder="1" applyProtection="1"/>
    <xf numFmtId="181" fontId="5" fillId="0" borderId="162" xfId="6" applyNumberFormat="1" applyFont="1" applyFill="1" applyBorder="1" applyProtection="1"/>
    <xf numFmtId="0" fontId="6" fillId="0" borderId="27" xfId="6" quotePrefix="1" applyFont="1" applyFill="1" applyBorder="1" applyAlignment="1" applyProtection="1">
      <alignment horizontal="center"/>
    </xf>
    <xf numFmtId="181" fontId="5" fillId="0" borderId="73" xfId="6" applyNumberFormat="1" applyFont="1" applyFill="1" applyBorder="1" applyProtection="1"/>
    <xf numFmtId="181" fontId="5" fillId="0" borderId="163" xfId="6" applyNumberFormat="1" applyFont="1" applyFill="1" applyBorder="1" applyProtection="1"/>
    <xf numFmtId="0" fontId="5" fillId="0" borderId="6" xfId="6" applyFont="1" applyFill="1" applyBorder="1" applyProtection="1"/>
    <xf numFmtId="0" fontId="5" fillId="0" borderId="109" xfId="6" applyFont="1" applyFill="1" applyBorder="1" applyAlignment="1" applyProtection="1">
      <alignment horizontal="center"/>
    </xf>
    <xf numFmtId="181" fontId="5" fillId="0" borderId="155" xfId="6" applyNumberFormat="1" applyFont="1" applyFill="1" applyBorder="1" applyProtection="1"/>
    <xf numFmtId="181" fontId="5" fillId="0" borderId="164" xfId="6" applyNumberFormat="1" applyFont="1" applyFill="1" applyBorder="1" applyProtection="1"/>
    <xf numFmtId="177" fontId="5" fillId="0" borderId="165" xfId="2" applyNumberFormat="1" applyFont="1" applyFill="1" applyBorder="1" applyAlignment="1" applyProtection="1">
      <alignment horizontal="right"/>
    </xf>
    <xf numFmtId="181" fontId="5" fillId="0" borderId="100" xfId="6" applyNumberFormat="1" applyFont="1" applyFill="1" applyBorder="1" applyProtection="1"/>
    <xf numFmtId="181" fontId="5" fillId="0" borderId="21" xfId="6" applyNumberFormat="1" applyFont="1" applyFill="1" applyBorder="1" applyProtection="1"/>
    <xf numFmtId="0" fontId="5" fillId="0" borderId="166" xfId="6" applyFont="1" applyFill="1" applyBorder="1" applyAlignment="1" applyProtection="1">
      <alignment horizontal="center"/>
    </xf>
    <xf numFmtId="0" fontId="5" fillId="0" borderId="27" xfId="6" applyFont="1" applyFill="1" applyBorder="1" applyAlignment="1" applyProtection="1">
      <alignment horizontal="center" shrinkToFit="1"/>
    </xf>
    <xf numFmtId="0" fontId="5" fillId="0" borderId="3" xfId="6" applyFont="1" applyFill="1" applyBorder="1" applyProtection="1"/>
    <xf numFmtId="0" fontId="5" fillId="0" borderId="113" xfId="6" applyFont="1" applyFill="1" applyBorder="1" applyAlignment="1" applyProtection="1">
      <alignment horizontal="center"/>
    </xf>
    <xf numFmtId="181" fontId="5" fillId="0" borderId="167" xfId="6" applyNumberFormat="1" applyFont="1" applyFill="1" applyBorder="1" applyProtection="1"/>
    <xf numFmtId="177" fontId="5" fillId="0" borderId="168" xfId="2" applyNumberFormat="1" applyFont="1" applyFill="1" applyBorder="1" applyAlignment="1" applyProtection="1">
      <alignment horizontal="right"/>
    </xf>
    <xf numFmtId="0" fontId="5" fillId="0" borderId="117" xfId="6" applyFont="1" applyFill="1" applyBorder="1" applyAlignment="1" applyProtection="1">
      <alignment horizontal="left"/>
    </xf>
    <xf numFmtId="0" fontId="5" fillId="0" borderId="118" xfId="6" applyFont="1" applyFill="1" applyBorder="1" applyAlignment="1" applyProtection="1">
      <alignment horizontal="left"/>
    </xf>
    <xf numFmtId="181" fontId="5" fillId="0" borderId="7" xfId="6" applyNumberFormat="1" applyFont="1" applyFill="1" applyBorder="1" applyProtection="1"/>
    <xf numFmtId="181" fontId="5" fillId="0" borderId="169" xfId="6" applyNumberFormat="1" applyFont="1" applyFill="1" applyBorder="1" applyProtection="1"/>
    <xf numFmtId="0" fontId="5" fillId="0" borderId="0" xfId="6" applyFont="1" applyFill="1" applyAlignment="1" applyProtection="1">
      <alignment shrinkToFit="1"/>
    </xf>
    <xf numFmtId="181" fontId="13" fillId="0" borderId="0" xfId="6" applyNumberFormat="1" applyFont="1" applyFill="1" applyProtection="1"/>
    <xf numFmtId="37" fontId="8" fillId="0" borderId="1" xfId="0" applyFont="1" applyFill="1" applyBorder="1" applyProtection="1"/>
    <xf numFmtId="37" fontId="8" fillId="0" borderId="151" xfId="0" applyFont="1" applyFill="1" applyBorder="1" applyProtection="1"/>
    <xf numFmtId="37" fontId="8" fillId="0" borderId="95" xfId="0" quotePrefix="1" applyFont="1" applyFill="1" applyBorder="1" applyAlignment="1" applyProtection="1">
      <alignment horizontal="center"/>
    </xf>
    <xf numFmtId="0" fontId="5" fillId="0" borderId="34" xfId="6" applyFont="1" applyFill="1" applyBorder="1" applyProtection="1"/>
    <xf numFmtId="0" fontId="5" fillId="0" borderId="170" xfId="6" applyFont="1" applyFill="1" applyBorder="1" applyProtection="1"/>
    <xf numFmtId="37" fontId="1" fillId="0" borderId="2" xfId="0" applyFont="1" applyFill="1" applyBorder="1" applyProtection="1"/>
    <xf numFmtId="37" fontId="8" fillId="0" borderId="152" xfId="0" applyFont="1" applyFill="1" applyBorder="1" applyProtection="1"/>
    <xf numFmtId="0" fontId="5" fillId="0" borderId="39" xfId="6" applyFont="1" applyFill="1" applyBorder="1" applyAlignment="1" applyProtection="1">
      <alignment horizontal="center"/>
    </xf>
    <xf numFmtId="0" fontId="5" fillId="0" borderId="77" xfId="6" applyFont="1" applyFill="1" applyBorder="1" applyAlignment="1" applyProtection="1">
      <alignment horizontal="center"/>
    </xf>
    <xf numFmtId="37" fontId="8" fillId="0" borderId="6" xfId="0" quotePrefix="1" applyFont="1" applyFill="1" applyBorder="1" applyAlignment="1" applyProtection="1">
      <alignment horizontal="center"/>
    </xf>
    <xf numFmtId="37" fontId="1" fillId="0" borderId="94" xfId="0" applyFont="1" applyFill="1" applyBorder="1" applyAlignment="1" applyProtection="1">
      <alignment horizontal="center"/>
    </xf>
    <xf numFmtId="37" fontId="8" fillId="0" borderId="13" xfId="0" applyFont="1" applyFill="1" applyBorder="1" applyAlignment="1" applyProtection="1">
      <alignment horizontal="center"/>
    </xf>
    <xf numFmtId="37" fontId="8" fillId="0" borderId="10" xfId="0" applyFont="1" applyFill="1" applyBorder="1" applyProtection="1"/>
    <xf numFmtId="37" fontId="8" fillId="0" borderId="47" xfId="0" applyFont="1" applyFill="1" applyBorder="1" applyProtection="1"/>
    <xf numFmtId="37" fontId="8" fillId="0" borderId="69" xfId="0" applyFont="1" applyFill="1" applyBorder="1" applyProtection="1"/>
    <xf numFmtId="37" fontId="8" fillId="0" borderId="16" xfId="0" applyFont="1" applyFill="1" applyBorder="1" applyAlignment="1" applyProtection="1">
      <alignment horizontal="center"/>
    </xf>
    <xf numFmtId="37" fontId="8" fillId="0" borderId="2" xfId="0" applyFont="1" applyFill="1" applyBorder="1" applyAlignment="1" applyProtection="1">
      <alignment horizontal="center"/>
    </xf>
    <xf numFmtId="37" fontId="6" fillId="0" borderId="27" xfId="0" applyFont="1" applyFill="1" applyBorder="1" applyAlignment="1" applyProtection="1">
      <alignment horizontal="center" shrinkToFit="1"/>
    </xf>
    <xf numFmtId="37" fontId="8" fillId="0" borderId="25" xfId="0" applyFont="1" applyFill="1" applyBorder="1" applyProtection="1"/>
    <xf numFmtId="37" fontId="8" fillId="0" borderId="53" xfId="0" applyFont="1" applyFill="1" applyBorder="1" applyProtection="1"/>
    <xf numFmtId="37" fontId="8" fillId="0" borderId="171" xfId="0" applyFont="1" applyFill="1" applyBorder="1" applyProtection="1"/>
    <xf numFmtId="37" fontId="8" fillId="0" borderId="6" xfId="0" applyFont="1" applyFill="1" applyBorder="1" applyProtection="1"/>
    <xf numFmtId="37" fontId="8" fillId="0" borderId="109" xfId="0" applyFont="1" applyFill="1" applyBorder="1" applyAlignment="1" applyProtection="1">
      <alignment horizontal="center"/>
    </xf>
    <xf numFmtId="37" fontId="8" fillId="0" borderId="7" xfId="0" applyFont="1" applyFill="1" applyBorder="1" applyProtection="1"/>
    <xf numFmtId="37" fontId="8" fillId="0" borderId="156" xfId="0" applyFont="1" applyFill="1" applyBorder="1" applyProtection="1"/>
    <xf numFmtId="37" fontId="8" fillId="0" borderId="118" xfId="0" applyFont="1" applyFill="1" applyBorder="1" applyProtection="1"/>
    <xf numFmtId="37" fontId="8" fillId="0" borderId="16" xfId="0" quotePrefix="1" applyFont="1" applyFill="1" applyBorder="1" applyAlignment="1" applyProtection="1">
      <alignment horizontal="center"/>
    </xf>
    <xf numFmtId="37" fontId="8" fillId="0" borderId="132" xfId="0" applyFont="1" applyFill="1" applyBorder="1" applyProtection="1"/>
    <xf numFmtId="37" fontId="8" fillId="0" borderId="172" xfId="0" applyFont="1" applyFill="1" applyBorder="1" applyProtection="1"/>
    <xf numFmtId="37" fontId="8" fillId="0" borderId="166" xfId="0" applyFont="1" applyFill="1" applyBorder="1" applyAlignment="1" applyProtection="1">
      <alignment horizontal="center"/>
    </xf>
    <xf numFmtId="37" fontId="6" fillId="0" borderId="27" xfId="0" applyFont="1" applyFill="1" applyBorder="1" applyAlignment="1" applyProtection="1">
      <alignment horizontal="center"/>
    </xf>
    <xf numFmtId="37" fontId="8" fillId="0" borderId="3" xfId="0" applyFont="1" applyFill="1" applyBorder="1" applyProtection="1"/>
    <xf numFmtId="37" fontId="8" fillId="0" borderId="113" xfId="0" applyFont="1" applyFill="1" applyBorder="1" applyAlignment="1" applyProtection="1">
      <alignment horizontal="center"/>
    </xf>
    <xf numFmtId="37" fontId="8" fillId="0" borderId="173" xfId="0" applyFont="1" applyFill="1" applyBorder="1" applyProtection="1"/>
    <xf numFmtId="37" fontId="8" fillId="0" borderId="174" xfId="0" applyFont="1" applyFill="1" applyBorder="1" applyProtection="1"/>
    <xf numFmtId="37" fontId="8" fillId="0" borderId="175" xfId="0" applyFont="1" applyFill="1" applyBorder="1" applyProtection="1"/>
    <xf numFmtId="37" fontId="8" fillId="0" borderId="117" xfId="0" applyFont="1" applyFill="1" applyBorder="1" applyAlignment="1" applyProtection="1">
      <alignment horizontal="left"/>
    </xf>
    <xf numFmtId="37" fontId="8" fillId="0" borderId="118" xfId="0" applyFont="1" applyFill="1" applyBorder="1" applyAlignment="1" applyProtection="1">
      <alignment horizontal="left"/>
    </xf>
    <xf numFmtId="37" fontId="8" fillId="0" borderId="60" xfId="0" applyFont="1" applyFill="1" applyBorder="1" applyProtection="1"/>
    <xf numFmtId="37" fontId="8" fillId="0" borderId="125" xfId="0" applyFont="1" applyFill="1" applyBorder="1" applyProtection="1"/>
    <xf numFmtId="37" fontId="8" fillId="0" borderId="0" xfId="0" applyFont="1" applyFill="1" applyAlignment="1" applyProtection="1">
      <alignment shrinkToFit="1"/>
    </xf>
    <xf numFmtId="0" fontId="8" fillId="0" borderId="0" xfId="2" applyFont="1" applyFill="1" applyProtection="1"/>
    <xf numFmtId="37" fontId="15" fillId="0" borderId="0" xfId="0" applyFont="1" applyFill="1" applyProtection="1"/>
    <xf numFmtId="37" fontId="15" fillId="0" borderId="0" xfId="0" applyFont="1" applyFill="1" applyBorder="1" applyProtection="1"/>
    <xf numFmtId="37" fontId="0" fillId="0" borderId="32" xfId="0" applyFont="1" applyFill="1" applyBorder="1" applyAlignment="1" applyProtection="1">
      <alignment horizontal="center"/>
    </xf>
    <xf numFmtId="37" fontId="1" fillId="0" borderId="32" xfId="0" applyFont="1" applyFill="1" applyBorder="1" applyAlignment="1" applyProtection="1">
      <alignment horizontal="center"/>
    </xf>
    <xf numFmtId="37" fontId="15" fillId="0" borderId="1" xfId="0" applyFont="1" applyFill="1" applyBorder="1" applyProtection="1"/>
    <xf numFmtId="37" fontId="15" fillId="0" borderId="1" xfId="0" applyFont="1" applyFill="1" applyBorder="1" applyAlignment="1" applyProtection="1">
      <alignment horizontal="right"/>
    </xf>
    <xf numFmtId="37" fontId="15" fillId="0" borderId="37" xfId="0" applyFont="1" applyFill="1" applyBorder="1" applyProtection="1"/>
    <xf numFmtId="37" fontId="15" fillId="0" borderId="38" xfId="0" applyFont="1" applyFill="1" applyBorder="1" applyAlignment="1" applyProtection="1">
      <alignment horizontal="center"/>
    </xf>
    <xf numFmtId="37" fontId="0" fillId="0" borderId="37" xfId="0" applyFont="1" applyFill="1" applyBorder="1" applyAlignment="1" applyProtection="1">
      <alignment horizontal="center" vertical="center"/>
    </xf>
    <xf numFmtId="37" fontId="0" fillId="0" borderId="119" xfId="0" applyFont="1" applyFill="1" applyBorder="1" applyAlignment="1" applyProtection="1">
      <alignment horizontal="center" vertical="center"/>
    </xf>
    <xf numFmtId="37" fontId="0" fillId="0" borderId="38" xfId="0" applyFont="1" applyFill="1" applyBorder="1" applyAlignment="1" applyProtection="1">
      <alignment horizontal="center" vertical="center"/>
    </xf>
    <xf numFmtId="37" fontId="0" fillId="0" borderId="176" xfId="0" applyFont="1" applyFill="1" applyBorder="1" applyAlignment="1" applyProtection="1">
      <alignment horizontal="center" vertical="center"/>
    </xf>
    <xf numFmtId="37" fontId="0" fillId="0" borderId="177" xfId="0" applyFont="1" applyFill="1" applyBorder="1" applyAlignment="1" applyProtection="1">
      <alignment horizontal="center" vertical="center"/>
    </xf>
    <xf numFmtId="37" fontId="0" fillId="0" borderId="95" xfId="0" applyFont="1" applyFill="1" applyBorder="1" applyAlignment="1" applyProtection="1">
      <alignment horizontal="center" vertical="center"/>
    </xf>
    <xf numFmtId="37" fontId="15" fillId="0" borderId="2" xfId="0" applyFont="1" applyFill="1" applyBorder="1" applyProtection="1"/>
    <xf numFmtId="37" fontId="1" fillId="0" borderId="0" xfId="0" applyFont="1" applyFill="1" applyBorder="1" applyProtection="1"/>
    <xf numFmtId="37" fontId="15" fillId="0" borderId="123" xfId="0" applyFont="1" applyFill="1" applyBorder="1" applyProtection="1"/>
    <xf numFmtId="37" fontId="15" fillId="0" borderId="77" xfId="0" applyFont="1" applyFill="1" applyBorder="1" applyProtection="1"/>
    <xf numFmtId="37" fontId="0" fillId="0" borderId="178" xfId="0" applyFont="1" applyFill="1" applyBorder="1" applyAlignment="1" applyProtection="1">
      <alignment horizontal="center" vertical="center"/>
    </xf>
    <xf numFmtId="37" fontId="0" fillId="0" borderId="4" xfId="0" applyFont="1" applyFill="1" applyBorder="1" applyAlignment="1" applyProtection="1">
      <alignment horizontal="center" vertical="center"/>
    </xf>
    <xf numFmtId="37" fontId="0" fillId="0" borderId="179" xfId="0" applyFont="1" applyFill="1" applyBorder="1" applyAlignment="1" applyProtection="1">
      <alignment horizontal="center" vertical="center"/>
    </xf>
    <xf numFmtId="37" fontId="0" fillId="0" borderId="5" xfId="0" applyFont="1" applyFill="1" applyBorder="1" applyAlignment="1" applyProtection="1">
      <alignment horizontal="center" vertical="center"/>
    </xf>
    <xf numFmtId="37" fontId="15" fillId="0" borderId="180" xfId="0" applyFont="1" applyFill="1" applyBorder="1" applyAlignment="1" applyProtection="1">
      <alignment horizontal="left"/>
    </xf>
    <xf numFmtId="37" fontId="15" fillId="0" borderId="125" xfId="0" applyFont="1" applyFill="1" applyBorder="1" applyAlignment="1" applyProtection="1">
      <alignment horizontal="left"/>
    </xf>
    <xf numFmtId="37" fontId="15" fillId="0" borderId="7" xfId="0" applyFont="1" applyFill="1" applyBorder="1" applyAlignment="1" applyProtection="1">
      <alignment horizontal="center"/>
    </xf>
    <xf numFmtId="37" fontId="15" fillId="0" borderId="164" xfId="0" applyFont="1" applyFill="1" applyBorder="1" applyAlignment="1" applyProtection="1">
      <alignment horizontal="center" wrapText="1"/>
    </xf>
    <xf numFmtId="37" fontId="15" fillId="0" borderId="109" xfId="0" applyFont="1" applyFill="1" applyBorder="1" applyAlignment="1" applyProtection="1">
      <alignment horizontal="center" wrapText="1"/>
    </xf>
    <xf numFmtId="37" fontId="15" fillId="0" borderId="129" xfId="0" applyFont="1" applyFill="1" applyBorder="1" applyAlignment="1" applyProtection="1">
      <alignment horizontal="center"/>
    </xf>
    <xf numFmtId="177" fontId="15" fillId="0" borderId="33" xfId="0" applyNumberFormat="1" applyFont="1" applyFill="1" applyBorder="1" applyProtection="1"/>
    <xf numFmtId="177" fontId="15" fillId="0" borderId="181" xfId="0" applyNumberFormat="1" applyFont="1" applyFill="1" applyBorder="1" applyProtection="1"/>
    <xf numFmtId="177" fontId="15" fillId="0" borderId="10" xfId="0" applyNumberFormat="1" applyFont="1" applyFill="1" applyBorder="1" applyProtection="1"/>
    <xf numFmtId="177" fontId="15" fillId="0" borderId="182" xfId="0" applyNumberFormat="1" applyFont="1" applyFill="1" applyBorder="1" applyProtection="1"/>
    <xf numFmtId="178" fontId="15" fillId="0" borderId="16" xfId="0" applyNumberFormat="1" applyFont="1" applyFill="1" applyBorder="1" applyAlignment="1" applyProtection="1">
      <alignment horizontal="right"/>
    </xf>
    <xf numFmtId="177" fontId="15" fillId="0" borderId="21" xfId="0" applyNumberFormat="1" applyFont="1" applyFill="1" applyBorder="1" applyProtection="1"/>
    <xf numFmtId="177" fontId="15" fillId="0" borderId="112" xfId="0" applyNumberFormat="1" applyFont="1" applyFill="1" applyBorder="1" applyProtection="1"/>
    <xf numFmtId="177" fontId="15" fillId="0" borderId="183" xfId="0" applyNumberFormat="1" applyFont="1" applyFill="1" applyBorder="1" applyProtection="1"/>
    <xf numFmtId="177" fontId="15" fillId="0" borderId="184" xfId="0" applyNumberFormat="1" applyFont="1" applyFill="1" applyBorder="1" applyProtection="1"/>
    <xf numFmtId="37" fontId="15" fillId="0" borderId="123" xfId="0" applyFont="1" applyFill="1" applyBorder="1" applyAlignment="1" applyProtection="1">
      <alignment horizontal="center"/>
    </xf>
    <xf numFmtId="177" fontId="15" fillId="2" borderId="10" xfId="0" applyNumberFormat="1" applyFont="1" applyFill="1" applyBorder="1" applyProtection="1"/>
    <xf numFmtId="177" fontId="15" fillId="2" borderId="183" xfId="0" applyNumberFormat="1" applyFont="1" applyFill="1" applyBorder="1" applyProtection="1"/>
    <xf numFmtId="37" fontId="15" fillId="0" borderId="129" xfId="0" quotePrefix="1" applyFont="1" applyFill="1" applyBorder="1" applyAlignment="1" applyProtection="1">
      <alignment horizontal="center"/>
    </xf>
    <xf numFmtId="177" fontId="15" fillId="2" borderId="184" xfId="0" applyNumberFormat="1" applyFont="1" applyFill="1" applyBorder="1" applyProtection="1"/>
    <xf numFmtId="177" fontId="15" fillId="0" borderId="185" xfId="0" applyNumberFormat="1" applyFont="1" applyFill="1" applyBorder="1" applyProtection="1"/>
    <xf numFmtId="37" fontId="15" fillId="0" borderId="133" xfId="0" applyFont="1" applyFill="1" applyBorder="1" applyAlignment="1" applyProtection="1">
      <alignment horizontal="center"/>
    </xf>
    <xf numFmtId="177" fontId="15" fillId="0" borderId="25" xfId="0" applyNumberFormat="1" applyFont="1" applyFill="1" applyBorder="1" applyProtection="1"/>
    <xf numFmtId="177" fontId="15" fillId="0" borderId="16" xfId="0" applyNumberFormat="1" applyFont="1" applyFill="1" applyBorder="1" applyProtection="1"/>
    <xf numFmtId="177" fontId="15" fillId="0" borderId="70" xfId="0" applyNumberFormat="1" applyFont="1" applyFill="1" applyBorder="1" applyProtection="1"/>
    <xf numFmtId="177" fontId="15" fillId="0" borderId="186" xfId="0" applyNumberFormat="1" applyFont="1" applyFill="1" applyBorder="1" applyProtection="1"/>
    <xf numFmtId="37" fontId="15" fillId="0" borderId="180" xfId="0" applyFont="1" applyFill="1" applyBorder="1" applyProtection="1"/>
    <xf numFmtId="37" fontId="15" fillId="0" borderId="169" xfId="0" applyFont="1" applyFill="1" applyBorder="1" applyAlignment="1" applyProtection="1">
      <alignment horizontal="center"/>
    </xf>
    <xf numFmtId="177" fontId="15" fillId="0" borderId="7" xfId="0" applyNumberFormat="1" applyFont="1" applyFill="1" applyBorder="1" applyProtection="1"/>
    <xf numFmtId="177" fontId="15" fillId="0" borderId="31" xfId="0" applyNumberFormat="1" applyFont="1" applyFill="1" applyBorder="1" applyProtection="1"/>
    <xf numFmtId="177" fontId="15" fillId="0" borderId="30" xfId="0" applyNumberFormat="1" applyFont="1" applyFill="1" applyBorder="1" applyProtection="1"/>
    <xf numFmtId="178" fontId="15" fillId="0" borderId="31" xfId="0" applyNumberFormat="1" applyFont="1" applyFill="1" applyBorder="1" applyAlignment="1" applyProtection="1">
      <alignment horizontal="right"/>
    </xf>
    <xf numFmtId="177" fontId="15" fillId="0" borderId="187" xfId="0" applyNumberFormat="1" applyFont="1" applyFill="1" applyBorder="1" applyProtection="1"/>
    <xf numFmtId="37" fontId="15" fillId="0" borderId="188" xfId="0" applyFont="1" applyFill="1" applyBorder="1" applyAlignment="1" applyProtection="1">
      <alignment horizontal="center"/>
    </xf>
    <xf numFmtId="37" fontId="2" fillId="0" borderId="133" xfId="0" applyFont="1" applyFill="1" applyBorder="1" applyAlignment="1" applyProtection="1">
      <alignment horizontal="center" shrinkToFit="1"/>
    </xf>
    <xf numFmtId="177" fontId="15" fillId="0" borderId="189" xfId="0" applyNumberFormat="1" applyFont="1" applyFill="1" applyBorder="1" applyProtection="1"/>
    <xf numFmtId="177" fontId="15" fillId="0" borderId="190" xfId="0" applyNumberFormat="1" applyFont="1" applyFill="1" applyBorder="1" applyProtection="1"/>
    <xf numFmtId="178" fontId="15" fillId="0" borderId="112" xfId="0" applyNumberFormat="1" applyFont="1" applyFill="1" applyBorder="1" applyAlignment="1" applyProtection="1">
      <alignment horizontal="right"/>
    </xf>
    <xf numFmtId="37" fontId="15" fillId="0" borderId="178" xfId="0" applyFont="1" applyFill="1" applyBorder="1" applyProtection="1"/>
    <xf numFmtId="37" fontId="15" fillId="0" borderId="191" xfId="0" applyFont="1" applyFill="1" applyBorder="1" applyAlignment="1" applyProtection="1">
      <alignment horizontal="center"/>
    </xf>
    <xf numFmtId="177" fontId="15" fillId="0" borderId="192" xfId="0" applyNumberFormat="1" applyFont="1" applyFill="1" applyBorder="1" applyProtection="1"/>
    <xf numFmtId="177" fontId="15" fillId="0" borderId="193" xfId="0" applyNumberFormat="1" applyFont="1" applyFill="1" applyBorder="1" applyProtection="1"/>
    <xf numFmtId="177" fontId="15" fillId="0" borderId="194" xfId="0" applyNumberFormat="1" applyFont="1" applyFill="1" applyBorder="1" applyProtection="1"/>
    <xf numFmtId="177" fontId="15" fillId="0" borderId="195" xfId="0" applyNumberFormat="1" applyFont="1" applyFill="1" applyBorder="1" applyProtection="1"/>
    <xf numFmtId="177" fontId="15" fillId="0" borderId="173" xfId="0" applyNumberFormat="1" applyFont="1" applyFill="1" applyBorder="1" applyProtection="1"/>
    <xf numFmtId="178" fontId="15" fillId="0" borderId="196" xfId="0" applyNumberFormat="1" applyFont="1" applyFill="1" applyBorder="1" applyAlignment="1" applyProtection="1">
      <alignment horizontal="right"/>
    </xf>
    <xf numFmtId="37" fontId="15" fillId="0" borderId="197" xfId="0" applyFont="1" applyFill="1" applyBorder="1" applyAlignment="1" applyProtection="1">
      <alignment horizontal="left"/>
    </xf>
    <xf numFmtId="37" fontId="15" fillId="0" borderId="198" xfId="0" applyFont="1" applyFill="1" applyBorder="1" applyAlignment="1" applyProtection="1">
      <alignment horizontal="left"/>
    </xf>
    <xf numFmtId="177" fontId="15" fillId="0" borderId="199" xfId="0" applyNumberFormat="1" applyFont="1" applyFill="1" applyBorder="1" applyProtection="1"/>
    <xf numFmtId="177" fontId="15" fillId="0" borderId="109" xfId="0" applyNumberFormat="1" applyFont="1" applyFill="1" applyBorder="1" applyProtection="1"/>
    <xf numFmtId="177" fontId="15" fillId="0" borderId="200" xfId="0" applyNumberFormat="1" applyFont="1" applyFill="1" applyBorder="1" applyProtection="1"/>
    <xf numFmtId="177" fontId="15" fillId="0" borderId="155" xfId="0" applyNumberFormat="1" applyFont="1" applyFill="1" applyBorder="1" applyProtection="1"/>
    <xf numFmtId="37" fontId="2" fillId="0" borderId="151" xfId="0" applyFont="1" applyFill="1" applyBorder="1" applyProtection="1"/>
    <xf numFmtId="37" fontId="2" fillId="0" borderId="95" xfId="0" applyFont="1" applyFill="1" applyBorder="1" applyAlignment="1" applyProtection="1">
      <alignment horizontal="center"/>
    </xf>
    <xf numFmtId="37" fontId="2" fillId="0" borderId="177" xfId="0" applyFont="1" applyFill="1" applyBorder="1" applyProtection="1"/>
    <xf numFmtId="37" fontId="2" fillId="0" borderId="95" xfId="0" applyFont="1" applyFill="1" applyBorder="1" applyProtection="1"/>
    <xf numFmtId="37" fontId="2" fillId="0" borderId="2" xfId="0" applyFont="1" applyFill="1" applyBorder="1" applyProtection="1"/>
    <xf numFmtId="37" fontId="2" fillId="0" borderId="152" xfId="0" applyFont="1" applyFill="1" applyBorder="1" applyProtection="1"/>
    <xf numFmtId="37" fontId="1" fillId="0" borderId="4" xfId="0" applyFont="1" applyFill="1" applyBorder="1" applyAlignment="1" applyProtection="1">
      <alignment horizontal="center"/>
    </xf>
    <xf numFmtId="37" fontId="1" fillId="0" borderId="5" xfId="0" applyFont="1" applyFill="1" applyBorder="1" applyAlignment="1" applyProtection="1">
      <alignment horizontal="center"/>
    </xf>
    <xf numFmtId="37" fontId="15" fillId="0" borderId="4" xfId="0" applyFont="1" applyFill="1" applyBorder="1" applyProtection="1"/>
    <xf numFmtId="37" fontId="2" fillId="0" borderId="5" xfId="0" applyFont="1" applyFill="1" applyBorder="1" applyProtection="1"/>
    <xf numFmtId="37" fontId="2" fillId="0" borderId="6" xfId="0" applyFont="1" applyFill="1" applyBorder="1" applyAlignment="1" applyProtection="1">
      <alignment horizontal="left"/>
    </xf>
    <xf numFmtId="37" fontId="2" fillId="0" borderId="94" xfId="0" applyFont="1" applyFill="1" applyBorder="1" applyAlignment="1" applyProtection="1">
      <alignment horizontal="left"/>
    </xf>
    <xf numFmtId="37" fontId="15" fillId="0" borderId="7" xfId="0" quotePrefix="1" applyFont="1" applyFill="1" applyBorder="1" applyAlignment="1" applyProtection="1">
      <alignment horizontal="center"/>
    </xf>
    <xf numFmtId="37" fontId="15" fillId="0" borderId="109" xfId="0" applyFont="1" applyFill="1" applyBorder="1" applyAlignment="1" applyProtection="1">
      <alignment horizontal="center"/>
    </xf>
    <xf numFmtId="37" fontId="2" fillId="0" borderId="109" xfId="0" applyFont="1" applyFill="1" applyBorder="1" applyAlignment="1" applyProtection="1">
      <alignment horizontal="center"/>
    </xf>
    <xf numFmtId="37" fontId="2" fillId="0" borderId="16" xfId="0" applyFont="1" applyFill="1" applyBorder="1" applyAlignment="1" applyProtection="1">
      <alignment horizontal="center"/>
    </xf>
    <xf numFmtId="37" fontId="2" fillId="0" borderId="10" xfId="0" applyFont="1" applyFill="1" applyBorder="1" applyProtection="1"/>
    <xf numFmtId="37" fontId="2" fillId="0" borderId="16" xfId="0" applyFont="1" applyFill="1" applyBorder="1" applyProtection="1"/>
    <xf numFmtId="37" fontId="2" fillId="0" borderId="10" xfId="0" applyNumberFormat="1" applyFont="1" applyFill="1" applyBorder="1" applyProtection="1"/>
    <xf numFmtId="182" fontId="2" fillId="0" borderId="10" xfId="0" applyNumberFormat="1" applyFont="1" applyFill="1" applyBorder="1" applyProtection="1"/>
    <xf numFmtId="37" fontId="2" fillId="0" borderId="2" xfId="0" applyFont="1" applyFill="1" applyBorder="1" applyAlignment="1" applyProtection="1">
      <alignment horizontal="center"/>
    </xf>
    <xf numFmtId="37" fontId="2" fillId="0" borderId="16" xfId="0" quotePrefix="1" applyFont="1" applyFill="1" applyBorder="1" applyAlignment="1" applyProtection="1">
      <alignment horizontal="center"/>
    </xf>
    <xf numFmtId="37" fontId="8" fillId="0" borderId="70" xfId="0" applyFont="1" applyFill="1" applyBorder="1" applyAlignment="1" applyProtection="1">
      <alignment horizontal="center" shrinkToFit="1"/>
    </xf>
    <xf numFmtId="37" fontId="15" fillId="0" borderId="27" xfId="0" applyFont="1" applyFill="1" applyBorder="1" applyAlignment="1" applyProtection="1">
      <alignment horizontal="center"/>
    </xf>
    <xf numFmtId="37" fontId="2" fillId="0" borderId="73" xfId="0" applyFont="1" applyFill="1" applyBorder="1" applyProtection="1"/>
    <xf numFmtId="37" fontId="2" fillId="0" borderId="113" xfId="0" applyFont="1" applyFill="1" applyBorder="1" applyProtection="1"/>
    <xf numFmtId="37" fontId="2" fillId="0" borderId="73" xfId="0" applyNumberFormat="1" applyFont="1" applyFill="1" applyBorder="1" applyProtection="1"/>
    <xf numFmtId="182" fontId="2" fillId="0" borderId="73" xfId="0" applyNumberFormat="1" applyFont="1" applyFill="1" applyBorder="1" applyProtection="1"/>
    <xf numFmtId="37" fontId="2" fillId="0" borderId="6" xfId="0" applyFont="1" applyFill="1" applyBorder="1" applyProtection="1"/>
    <xf numFmtId="37" fontId="2" fillId="0" borderId="7" xfId="0" applyFont="1" applyFill="1" applyBorder="1" applyProtection="1"/>
    <xf numFmtId="37" fontId="2" fillId="0" borderId="109" xfId="0" applyFont="1" applyFill="1" applyBorder="1" applyProtection="1"/>
    <xf numFmtId="37" fontId="2" fillId="0" borderId="7" xfId="0" applyNumberFormat="1" applyFont="1" applyFill="1" applyBorder="1" applyProtection="1"/>
    <xf numFmtId="182" fontId="2" fillId="0" borderId="7" xfId="0" applyNumberFormat="1" applyFont="1" applyFill="1" applyBorder="1" applyProtection="1"/>
    <xf numFmtId="37" fontId="2" fillId="0" borderId="166" xfId="0" applyFont="1" applyFill="1" applyBorder="1" applyAlignment="1" applyProtection="1">
      <alignment horizontal="center"/>
    </xf>
    <xf numFmtId="37" fontId="2" fillId="0" borderId="27" xfId="0" applyFont="1" applyFill="1" applyBorder="1" applyAlignment="1" applyProtection="1">
      <alignment horizontal="center" shrinkToFit="1"/>
    </xf>
    <xf numFmtId="37" fontId="2" fillId="0" borderId="3" xfId="0" applyFont="1" applyFill="1" applyBorder="1" applyProtection="1"/>
    <xf numFmtId="37" fontId="2" fillId="0" borderId="113" xfId="0" applyFont="1" applyFill="1" applyBorder="1" applyAlignment="1" applyProtection="1">
      <alignment horizontal="center"/>
    </xf>
    <xf numFmtId="37" fontId="2" fillId="0" borderId="117" xfId="0" applyFont="1" applyFill="1" applyBorder="1" applyAlignment="1" applyProtection="1">
      <alignment horizontal="left"/>
    </xf>
    <xf numFmtId="37" fontId="2" fillId="0" borderId="118" xfId="0" applyFont="1" applyFill="1" applyBorder="1" applyAlignment="1" applyProtection="1">
      <alignment horizontal="left"/>
    </xf>
    <xf numFmtId="37" fontId="2" fillId="0" borderId="0" xfId="0" applyNumberFormat="1" applyFont="1" applyFill="1" applyProtection="1"/>
    <xf numFmtId="182" fontId="2" fillId="0" borderId="0" xfId="0" applyNumberFormat="1" applyFont="1" applyFill="1" applyProtection="1"/>
    <xf numFmtId="176" fontId="2" fillId="0" borderId="0" xfId="0" applyNumberFormat="1" applyFont="1" applyFill="1" applyProtection="1"/>
    <xf numFmtId="37" fontId="2" fillId="0" borderId="0" xfId="0" quotePrefix="1" applyFont="1" applyFill="1" applyAlignment="1" applyProtection="1">
      <alignment horizontal="left"/>
    </xf>
    <xf numFmtId="37" fontId="5" fillId="0" borderId="1" xfId="0" quotePrefix="1" applyFont="1" applyFill="1" applyBorder="1" applyAlignment="1" applyProtection="1">
      <alignment horizontal="right"/>
    </xf>
    <xf numFmtId="37" fontId="5" fillId="0" borderId="151" xfId="0" applyFont="1" applyFill="1" applyBorder="1" applyProtection="1"/>
    <xf numFmtId="37" fontId="5" fillId="0" borderId="95" xfId="0" quotePrefix="1" applyFont="1" applyFill="1" applyBorder="1" applyAlignment="1" applyProtection="1">
      <alignment horizontal="center"/>
    </xf>
    <xf numFmtId="37" fontId="5" fillId="0" borderId="201" xfId="0" quotePrefix="1" applyFont="1" applyFill="1" applyBorder="1" applyAlignment="1" applyProtection="1">
      <alignment horizontal="center"/>
    </xf>
    <xf numFmtId="37" fontId="5" fillId="0" borderId="201" xfId="0" applyFont="1" applyFill="1" applyBorder="1" applyProtection="1"/>
    <xf numFmtId="37" fontId="1" fillId="0" borderId="151" xfId="0" applyFont="1" applyFill="1" applyBorder="1" applyAlignment="1" applyProtection="1"/>
    <xf numFmtId="37" fontId="1" fillId="0" borderId="0" xfId="0" applyFont="1" applyFill="1" applyBorder="1" applyAlignment="1" applyProtection="1"/>
    <xf numFmtId="37" fontId="5" fillId="0" borderId="2" xfId="0" applyFont="1" applyFill="1" applyBorder="1" applyAlignment="1" applyProtection="1">
      <alignment horizontal="center"/>
    </xf>
    <xf numFmtId="37" fontId="5" fillId="0" borderId="152" xfId="0" applyFont="1" applyFill="1" applyBorder="1" applyAlignment="1" applyProtection="1">
      <alignment horizontal="center"/>
    </xf>
    <xf numFmtId="37" fontId="5" fillId="0" borderId="202" xfId="0" applyFont="1" applyFill="1" applyBorder="1" applyAlignment="1" applyProtection="1">
      <alignment horizontal="center"/>
    </xf>
    <xf numFmtId="37" fontId="6" fillId="0" borderId="202" xfId="0" applyFont="1" applyFill="1" applyBorder="1" applyAlignment="1" applyProtection="1">
      <alignment wrapText="1"/>
    </xf>
    <xf numFmtId="37" fontId="5" fillId="0" borderId="6" xfId="0" applyFont="1" applyFill="1" applyBorder="1" applyAlignment="1" applyProtection="1">
      <alignment horizontal="center"/>
    </xf>
    <xf numFmtId="37" fontId="5" fillId="0" borderId="94" xfId="0" applyFont="1" applyFill="1" applyBorder="1" applyAlignment="1" applyProtection="1">
      <alignment horizontal="center"/>
    </xf>
    <xf numFmtId="37" fontId="5" fillId="0" borderId="203" xfId="0" applyFont="1" applyFill="1" applyBorder="1" applyAlignment="1" applyProtection="1">
      <alignment horizontal="center"/>
    </xf>
    <xf numFmtId="37" fontId="6" fillId="0" borderId="203" xfId="0" applyFont="1" applyFill="1" applyBorder="1" applyAlignment="1" applyProtection="1">
      <alignment wrapText="1"/>
    </xf>
    <xf numFmtId="37" fontId="6" fillId="0" borderId="6" xfId="0" applyFont="1" applyFill="1" applyBorder="1" applyAlignment="1" applyProtection="1">
      <alignment horizontal="center"/>
    </xf>
    <xf numFmtId="37" fontId="6" fillId="0" borderId="7" xfId="0" quotePrefix="1" applyFont="1" applyFill="1" applyBorder="1" applyAlignment="1" applyProtection="1">
      <alignment horizontal="center"/>
    </xf>
    <xf numFmtId="37" fontId="5" fillId="0" borderId="151" xfId="0" quotePrefix="1" applyFont="1" applyFill="1" applyBorder="1" applyAlignment="1" applyProtection="1">
      <alignment horizontal="center" vertical="center"/>
    </xf>
    <xf numFmtId="37" fontId="5" fillId="0" borderId="95" xfId="0" applyFont="1" applyFill="1" applyBorder="1" applyAlignment="1" applyProtection="1">
      <alignment horizontal="center" vertical="center"/>
    </xf>
    <xf numFmtId="37" fontId="5" fillId="0" borderId="201" xfId="0" applyFont="1" applyFill="1" applyBorder="1" applyAlignment="1" applyProtection="1">
      <alignment horizontal="center" vertical="center"/>
    </xf>
    <xf numFmtId="37" fontId="6" fillId="0" borderId="201" xfId="0" applyFont="1" applyFill="1" applyBorder="1" applyAlignment="1" applyProtection="1">
      <alignment horizontal="center"/>
    </xf>
    <xf numFmtId="177" fontId="6" fillId="0" borderId="204" xfId="0" applyNumberFormat="1" applyFont="1" applyFill="1" applyBorder="1" applyProtection="1">
      <protection locked="0"/>
    </xf>
    <xf numFmtId="177" fontId="6" fillId="0" borderId="177" xfId="0" applyNumberFormat="1" applyFont="1" applyFill="1" applyBorder="1" applyProtection="1">
      <protection locked="0"/>
    </xf>
    <xf numFmtId="177" fontId="6" fillId="0" borderId="205" xfId="0" applyNumberFormat="1" applyFont="1" applyFill="1" applyBorder="1" applyProtection="1"/>
    <xf numFmtId="177" fontId="6" fillId="0" borderId="206" xfId="0" applyNumberFormat="1" applyFont="1" applyFill="1" applyBorder="1" applyProtection="1"/>
    <xf numFmtId="37" fontId="1" fillId="0" borderId="207" xfId="0" applyFont="1" applyFill="1" applyBorder="1" applyProtection="1"/>
    <xf numFmtId="37" fontId="5" fillId="0" borderId="3" xfId="0" applyFont="1" applyFill="1" applyBorder="1" applyAlignment="1" applyProtection="1">
      <alignment horizontal="center" vertical="center"/>
    </xf>
    <xf numFmtId="37" fontId="5" fillId="0" borderId="5" xfId="0" applyFont="1" applyFill="1" applyBorder="1" applyAlignment="1" applyProtection="1">
      <alignment horizontal="center" vertical="center"/>
    </xf>
    <xf numFmtId="37" fontId="1" fillId="0" borderId="208" xfId="0" applyFont="1" applyFill="1" applyBorder="1" applyAlignment="1" applyProtection="1">
      <alignment horizontal="center" vertical="center"/>
    </xf>
    <xf numFmtId="37" fontId="6" fillId="0" borderId="22" xfId="0" applyFont="1" applyFill="1" applyBorder="1" applyAlignment="1" applyProtection="1">
      <alignment horizontal="center"/>
    </xf>
    <xf numFmtId="177" fontId="6" fillId="0" borderId="209" xfId="0" applyNumberFormat="1" applyFont="1" applyFill="1" applyBorder="1" applyProtection="1">
      <protection locked="0"/>
    </xf>
    <xf numFmtId="177" fontId="6" fillId="0" borderId="210" xfId="0" applyNumberFormat="1" applyFont="1" applyFill="1" applyBorder="1" applyProtection="1">
      <protection locked="0"/>
    </xf>
    <xf numFmtId="177" fontId="6" fillId="0" borderId="211" xfId="0" applyNumberFormat="1" applyFont="1" applyFill="1" applyBorder="1" applyProtection="1"/>
    <xf numFmtId="177" fontId="6" fillId="0" borderId="212" xfId="0" applyNumberFormat="1" applyFont="1" applyFill="1" applyBorder="1" applyProtection="1"/>
    <xf numFmtId="37" fontId="5" fillId="0" borderId="213" xfId="0" applyFont="1" applyFill="1" applyBorder="1" applyAlignment="1" applyProtection="1">
      <alignment horizontal="center" vertical="center"/>
    </xf>
    <xf numFmtId="37" fontId="5" fillId="0" borderId="214" xfId="0" applyFont="1" applyFill="1" applyBorder="1" applyAlignment="1" applyProtection="1">
      <alignment horizontal="center" vertical="center"/>
    </xf>
    <xf numFmtId="37" fontId="5" fillId="0" borderId="215" xfId="0" applyFont="1" applyFill="1" applyBorder="1" applyAlignment="1" applyProtection="1">
      <alignment horizontal="center" vertical="center"/>
    </xf>
    <xf numFmtId="37" fontId="6" fillId="0" borderId="216" xfId="0" applyFont="1" applyFill="1" applyBorder="1" applyAlignment="1" applyProtection="1">
      <alignment horizontal="center"/>
    </xf>
    <xf numFmtId="177" fontId="6" fillId="0" borderId="217" xfId="0" applyNumberFormat="1" applyFont="1" applyFill="1" applyBorder="1" applyProtection="1">
      <protection locked="0"/>
    </xf>
    <xf numFmtId="177" fontId="6" fillId="0" borderId="86" xfId="0" applyNumberFormat="1" applyFont="1" applyFill="1" applyBorder="1" applyProtection="1">
      <protection locked="0"/>
    </xf>
    <xf numFmtId="177" fontId="6" fillId="0" borderId="218" xfId="0" applyNumberFormat="1" applyFont="1" applyFill="1" applyBorder="1" applyProtection="1"/>
    <xf numFmtId="177" fontId="6" fillId="0" borderId="219" xfId="0" applyNumberFormat="1" applyFont="1" applyFill="1" applyBorder="1" applyProtection="1"/>
    <xf numFmtId="37" fontId="6" fillId="0" borderId="208" xfId="0" applyFont="1" applyFill="1" applyBorder="1" applyAlignment="1" applyProtection="1">
      <alignment horizontal="center"/>
    </xf>
    <xf numFmtId="177" fontId="6" fillId="0" borderId="220" xfId="0" applyNumberFormat="1" applyFont="1" applyFill="1" applyBorder="1" applyProtection="1">
      <protection locked="0"/>
    </xf>
    <xf numFmtId="177" fontId="6" fillId="0" borderId="4" xfId="0" applyNumberFormat="1" applyFont="1" applyFill="1" applyBorder="1" applyProtection="1">
      <protection locked="0"/>
    </xf>
    <xf numFmtId="177" fontId="6" fillId="0" borderId="221" xfId="0" applyNumberFormat="1" applyFont="1" applyFill="1" applyBorder="1" applyProtection="1"/>
    <xf numFmtId="177" fontId="6" fillId="0" borderId="222" xfId="0" applyNumberFormat="1" applyFont="1" applyFill="1" applyBorder="1" applyProtection="1"/>
    <xf numFmtId="37" fontId="5" fillId="0" borderId="213" xfId="0" quotePrefix="1" applyFont="1" applyFill="1" applyBorder="1" applyAlignment="1" applyProtection="1">
      <alignment horizontal="center" vertical="center"/>
    </xf>
    <xf numFmtId="177" fontId="6" fillId="0" borderId="223" xfId="0" applyNumberFormat="1" applyFont="1" applyFill="1" applyBorder="1" applyProtection="1"/>
    <xf numFmtId="177" fontId="6" fillId="2" borderId="217" xfId="0" applyNumberFormat="1" applyFont="1" applyFill="1" applyBorder="1" applyProtection="1">
      <protection locked="0"/>
    </xf>
    <xf numFmtId="177" fontId="6" fillId="2" borderId="86" xfId="0" applyNumberFormat="1" applyFont="1" applyFill="1" applyBorder="1" applyProtection="1">
      <protection locked="0"/>
    </xf>
    <xf numFmtId="177" fontId="6" fillId="0" borderId="224" xfId="0" applyNumberFormat="1" applyFont="1" applyFill="1" applyBorder="1" applyProtection="1"/>
    <xf numFmtId="177" fontId="6" fillId="2" borderId="220" xfId="0" applyNumberFormat="1" applyFont="1" applyFill="1" applyBorder="1" applyProtection="1">
      <protection locked="0"/>
    </xf>
    <xf numFmtId="177" fontId="6" fillId="2" borderId="4" xfId="0" applyNumberFormat="1" applyFont="1" applyFill="1" applyBorder="1" applyProtection="1">
      <protection locked="0"/>
    </xf>
    <xf numFmtId="177" fontId="6" fillId="0" borderId="2" xfId="0" applyNumberFormat="1" applyFont="1" applyFill="1" applyBorder="1" applyProtection="1"/>
    <xf numFmtId="177" fontId="6" fillId="0" borderId="225" xfId="0" applyNumberFormat="1" applyFont="1" applyFill="1" applyBorder="1" applyProtection="1"/>
    <xf numFmtId="177" fontId="6" fillId="0" borderId="226" xfId="0" applyNumberFormat="1" applyFont="1" applyFill="1" applyBorder="1" applyProtection="1"/>
    <xf numFmtId="37" fontId="5" fillId="0" borderId="2" xfId="0" applyFont="1" applyFill="1" applyBorder="1" applyAlignment="1" applyProtection="1">
      <alignment horizontal="center" vertical="center"/>
    </xf>
    <xf numFmtId="37" fontId="5" fillId="0" borderId="152" xfId="0" applyFont="1" applyFill="1" applyBorder="1" applyAlignment="1" applyProtection="1">
      <alignment horizontal="center" vertical="center"/>
    </xf>
    <xf numFmtId="177" fontId="6" fillId="0" borderId="227" xfId="0" applyNumberFormat="1" applyFont="1" applyFill="1" applyBorder="1" applyProtection="1"/>
    <xf numFmtId="37" fontId="1" fillId="0" borderId="2" xfId="0" applyFont="1" applyFill="1" applyBorder="1" applyAlignment="1" applyProtection="1">
      <alignment horizontal="center" vertical="center"/>
    </xf>
    <xf numFmtId="37" fontId="1" fillId="0" borderId="152" xfId="0" applyFont="1" applyFill="1" applyBorder="1" applyAlignment="1" applyProtection="1">
      <alignment horizontal="center" vertical="center"/>
    </xf>
    <xf numFmtId="37" fontId="1" fillId="0" borderId="3" xfId="0" applyFont="1" applyFill="1" applyBorder="1" applyAlignment="1" applyProtection="1">
      <alignment horizontal="center" vertical="center"/>
    </xf>
    <xf numFmtId="37" fontId="1" fillId="0" borderId="5" xfId="0" applyFont="1" applyFill="1" applyBorder="1" applyAlignment="1" applyProtection="1">
      <alignment horizontal="center" vertical="center"/>
    </xf>
    <xf numFmtId="37" fontId="5" fillId="0" borderId="228" xfId="0" applyFont="1" applyFill="1" applyBorder="1" applyAlignment="1" applyProtection="1">
      <alignment horizontal="center" vertical="center"/>
    </xf>
    <xf numFmtId="177" fontId="6" fillId="0" borderId="87" xfId="0" applyNumberFormat="1" applyFont="1" applyFill="1" applyBorder="1"/>
    <xf numFmtId="177" fontId="6" fillId="0" borderId="9" xfId="0" applyNumberFormat="1" applyFont="1" applyFill="1" applyBorder="1"/>
    <xf numFmtId="37" fontId="5" fillId="0" borderId="0" xfId="0" applyFont="1" applyFill="1" applyBorder="1" applyAlignment="1" applyProtection="1">
      <alignment horizontal="center" vertical="center"/>
    </xf>
    <xf numFmtId="177" fontId="6" fillId="0" borderId="229" xfId="0" applyNumberFormat="1" applyFont="1" applyFill="1" applyBorder="1"/>
    <xf numFmtId="177" fontId="6" fillId="0" borderId="230" xfId="0" applyNumberFormat="1" applyFont="1" applyFill="1" applyBorder="1"/>
    <xf numFmtId="37" fontId="5" fillId="0" borderId="2" xfId="0" applyFont="1" applyFill="1" applyBorder="1" applyAlignment="1" applyProtection="1">
      <alignment horizontal="center" vertical="center"/>
    </xf>
    <xf numFmtId="37" fontId="5" fillId="0" borderId="231" xfId="0" applyFont="1" applyFill="1" applyBorder="1" applyAlignment="1" applyProtection="1">
      <alignment horizontal="center" vertical="center"/>
    </xf>
    <xf numFmtId="37" fontId="6" fillId="0" borderId="232" xfId="0" applyFont="1" applyFill="1" applyBorder="1" applyAlignment="1" applyProtection="1">
      <alignment horizontal="center"/>
    </xf>
    <xf numFmtId="177" fontId="6" fillId="0" borderId="87" xfId="0" applyNumberFormat="1" applyFont="1" applyFill="1" applyBorder="1" applyProtection="1">
      <protection locked="0"/>
    </xf>
    <xf numFmtId="177" fontId="6" fillId="0" borderId="9" xfId="0" applyNumberFormat="1" applyFont="1" applyFill="1" applyBorder="1" applyProtection="1">
      <protection locked="0"/>
    </xf>
    <xf numFmtId="37" fontId="1" fillId="0" borderId="109" xfId="0" applyFont="1" applyFill="1" applyBorder="1" applyAlignment="1" applyProtection="1">
      <alignment horizontal="center" vertical="center"/>
    </xf>
    <xf numFmtId="37" fontId="6" fillId="0" borderId="202" xfId="0" applyFont="1" applyFill="1" applyBorder="1" applyAlignment="1" applyProtection="1">
      <alignment horizontal="center"/>
    </xf>
    <xf numFmtId="177" fontId="6" fillId="0" borderId="211" xfId="0" applyNumberFormat="1" applyFont="1" applyFill="1" applyBorder="1" applyProtection="1">
      <protection locked="0"/>
    </xf>
    <xf numFmtId="177" fontId="6" fillId="0" borderId="0" xfId="0" applyNumberFormat="1" applyFont="1" applyFill="1" applyBorder="1" applyProtection="1">
      <protection locked="0"/>
    </xf>
    <xf numFmtId="177" fontId="6" fillId="0" borderId="93" xfId="0" applyNumberFormat="1" applyFont="1" applyFill="1" applyBorder="1" applyProtection="1"/>
    <xf numFmtId="37" fontId="8" fillId="0" borderId="177" xfId="0" applyFont="1" applyFill="1" applyBorder="1" applyProtection="1"/>
    <xf numFmtId="37" fontId="8" fillId="0" borderId="233" xfId="0" applyFont="1" applyFill="1" applyBorder="1" applyProtection="1"/>
    <xf numFmtId="37" fontId="6" fillId="0" borderId="234" xfId="0" applyFont="1" applyFill="1" applyBorder="1" applyProtection="1"/>
    <xf numFmtId="177" fontId="6" fillId="0" borderId="235" xfId="0" applyNumberFormat="1" applyFont="1" applyFill="1" applyBorder="1"/>
    <xf numFmtId="177" fontId="6" fillId="0" borderId="233" xfId="0" applyNumberFormat="1" applyFont="1" applyFill="1" applyBorder="1"/>
    <xf numFmtId="177" fontId="6" fillId="0" borderId="151" xfId="0" applyNumberFormat="1" applyFont="1" applyFill="1" applyBorder="1" applyProtection="1"/>
    <xf numFmtId="177" fontId="6" fillId="0" borderId="182" xfId="0" applyNumberFormat="1" applyFont="1" applyFill="1" applyBorder="1" applyProtection="1"/>
    <xf numFmtId="37" fontId="8" fillId="0" borderId="0" xfId="0" applyFont="1" applyFill="1" applyBorder="1" applyProtection="1"/>
    <xf numFmtId="37" fontId="5" fillId="0" borderId="152" xfId="0" quotePrefix="1" applyFont="1" applyFill="1" applyBorder="1" applyAlignment="1" applyProtection="1">
      <alignment horizontal="center" vertical="center"/>
    </xf>
    <xf numFmtId="37" fontId="6" fillId="0" borderId="236" xfId="0" applyFont="1" applyFill="1" applyBorder="1" applyAlignment="1" applyProtection="1">
      <alignment horizontal="center"/>
    </xf>
    <xf numFmtId="177" fontId="6" fillId="0" borderId="237" xfId="0" applyNumberFormat="1" applyFont="1" applyFill="1" applyBorder="1"/>
    <xf numFmtId="177" fontId="6" fillId="0" borderId="238" xfId="0" applyNumberFormat="1" applyFont="1" applyFill="1" applyBorder="1"/>
    <xf numFmtId="177" fontId="6" fillId="0" borderId="239" xfId="0" applyNumberFormat="1" applyFont="1" applyFill="1" applyBorder="1" applyProtection="1"/>
    <xf numFmtId="177" fontId="6" fillId="0" borderId="240" xfId="0" applyNumberFormat="1" applyFont="1" applyFill="1" applyBorder="1" applyProtection="1"/>
    <xf numFmtId="37" fontId="1" fillId="0" borderId="203" xfId="0" applyFont="1" applyFill="1" applyBorder="1" applyAlignment="1" applyProtection="1">
      <alignment horizontal="center" vertical="center"/>
    </xf>
    <xf numFmtId="37" fontId="6" fillId="0" borderId="241" xfId="0" applyFont="1" applyFill="1" applyBorder="1" applyAlignment="1" applyProtection="1">
      <alignment horizontal="center"/>
    </xf>
    <xf numFmtId="177" fontId="6" fillId="0" borderId="242" xfId="0" applyNumberFormat="1" applyFont="1" applyFill="1" applyBorder="1"/>
    <xf numFmtId="177" fontId="6" fillId="0" borderId="158" xfId="0" applyNumberFormat="1" applyFont="1" applyFill="1" applyBorder="1"/>
    <xf numFmtId="177" fontId="6" fillId="0" borderId="112" xfId="0" applyNumberFormat="1" applyFont="1" applyFill="1" applyBorder="1" applyProtection="1"/>
    <xf numFmtId="37" fontId="1" fillId="0" borderId="94" xfId="0" applyFont="1" applyFill="1" applyBorder="1" applyAlignment="1" applyProtection="1">
      <alignment horizontal="center" vertical="center"/>
    </xf>
    <xf numFmtId="177" fontId="6" fillId="0" borderId="243" xfId="0" applyNumberFormat="1" applyFont="1" applyFill="1" applyBorder="1" applyProtection="1"/>
    <xf numFmtId="177" fontId="6" fillId="0" borderId="244" xfId="0" applyNumberFormat="1" applyFont="1" applyFill="1" applyBorder="1" applyProtection="1"/>
    <xf numFmtId="37" fontId="5" fillId="0" borderId="0" xfId="0" quotePrefix="1" applyFont="1" applyFill="1" applyAlignment="1" applyProtection="1">
      <alignment horizontal="left"/>
    </xf>
    <xf numFmtId="37" fontId="8" fillId="0" borderId="0" xfId="0" quotePrefix="1" applyFont="1" applyFill="1" applyAlignment="1" applyProtection="1">
      <alignment horizontal="left"/>
    </xf>
    <xf numFmtId="37" fontId="0" fillId="0" borderId="0" xfId="0" quotePrefix="1" applyAlignment="1" applyProtection="1">
      <alignment horizontal="left"/>
    </xf>
    <xf numFmtId="37" fontId="0" fillId="0" borderId="0" xfId="0" applyProtection="1"/>
    <xf numFmtId="37" fontId="0" fillId="0" borderId="1" xfId="0" applyBorder="1" applyProtection="1"/>
    <xf numFmtId="37" fontId="0" fillId="0" borderId="0" xfId="0" applyBorder="1" applyProtection="1"/>
    <xf numFmtId="37" fontId="0" fillId="0" borderId="0" xfId="0" applyBorder="1" applyAlignment="1" applyProtection="1">
      <alignment horizontal="right"/>
    </xf>
    <xf numFmtId="37" fontId="0" fillId="0" borderId="245" xfId="0" applyBorder="1" applyAlignment="1" applyProtection="1">
      <alignment horizontal="right"/>
    </xf>
    <xf numFmtId="37" fontId="0" fillId="0" borderId="246" xfId="0" applyBorder="1" applyProtection="1"/>
    <xf numFmtId="37" fontId="0" fillId="0" borderId="247" xfId="0" applyBorder="1" applyProtection="1"/>
    <xf numFmtId="0" fontId="15" fillId="0" borderId="37" xfId="2" applyFont="1" applyFill="1" applyBorder="1" applyAlignment="1" applyProtection="1">
      <alignment horizontal="center" vertical="center"/>
    </xf>
    <xf numFmtId="0" fontId="15" fillId="0" borderId="38" xfId="2" applyFont="1" applyFill="1" applyBorder="1" applyAlignment="1" applyProtection="1">
      <alignment horizontal="center" vertical="center"/>
    </xf>
    <xf numFmtId="0" fontId="15" fillId="0" borderId="119" xfId="2" applyFont="1" applyFill="1" applyBorder="1" applyAlignment="1" applyProtection="1">
      <alignment horizontal="center" vertical="center"/>
    </xf>
    <xf numFmtId="37" fontId="0" fillId="0" borderId="248" xfId="0" applyBorder="1" applyProtection="1"/>
    <xf numFmtId="37" fontId="1" fillId="0" borderId="221" xfId="0" applyFont="1" applyBorder="1" applyAlignment="1" applyProtection="1">
      <alignment horizontal="center"/>
    </xf>
    <xf numFmtId="37" fontId="0" fillId="0" borderId="249" xfId="0" applyFont="1" applyBorder="1" applyAlignment="1" applyProtection="1">
      <alignment horizontal="center"/>
    </xf>
    <xf numFmtId="37" fontId="0" fillId="0" borderId="221" xfId="0" applyFont="1" applyBorder="1" applyAlignment="1" applyProtection="1">
      <alignment horizontal="center"/>
    </xf>
    <xf numFmtId="37" fontId="0" fillId="0" borderId="0" xfId="0" applyFont="1" applyBorder="1" applyAlignment="1" applyProtection="1">
      <alignment horizontal="center"/>
    </xf>
    <xf numFmtId="0" fontId="15" fillId="0" borderId="42" xfId="2" applyFont="1" applyFill="1" applyBorder="1" applyAlignment="1" applyProtection="1">
      <alignment horizontal="center" vertical="center"/>
    </xf>
    <xf numFmtId="0" fontId="15" fillId="0" borderId="43" xfId="2" applyFont="1" applyFill="1" applyBorder="1" applyAlignment="1" applyProtection="1">
      <alignment horizontal="center" vertical="center"/>
    </xf>
    <xf numFmtId="0" fontId="15" fillId="0" borderId="159" xfId="2" applyFont="1" applyFill="1" applyBorder="1" applyAlignment="1" applyProtection="1">
      <alignment horizontal="center" vertical="center"/>
    </xf>
    <xf numFmtId="37" fontId="0" fillId="0" borderId="250" xfId="0" applyBorder="1" applyProtection="1"/>
    <xf numFmtId="0" fontId="15" fillId="0" borderId="7" xfId="2" applyFont="1" applyFill="1" applyBorder="1" applyAlignment="1" applyProtection="1">
      <alignment horizontal="right"/>
    </xf>
    <xf numFmtId="0" fontId="15" fillId="0" borderId="60" xfId="2" applyFont="1" applyFill="1" applyBorder="1" applyAlignment="1" applyProtection="1">
      <alignment horizontal="right"/>
    </xf>
    <xf numFmtId="0" fontId="15" fillId="0" borderId="98" xfId="2" applyFont="1" applyFill="1" applyBorder="1" applyAlignment="1" applyProtection="1">
      <alignment horizontal="right"/>
    </xf>
    <xf numFmtId="0" fontId="15" fillId="0" borderId="160" xfId="2" applyFont="1" applyFill="1" applyBorder="1" applyAlignment="1" applyProtection="1">
      <alignment horizontal="right"/>
    </xf>
    <xf numFmtId="0" fontId="15" fillId="0" borderId="153" xfId="2" applyFont="1" applyFill="1" applyBorder="1" applyAlignment="1" applyProtection="1">
      <alignment horizontal="center" wrapText="1"/>
    </xf>
    <xf numFmtId="0" fontId="15" fillId="0" borderId="125" xfId="2" applyFont="1" applyFill="1" applyBorder="1" applyAlignment="1" applyProtection="1">
      <alignment horizontal="center" wrapText="1"/>
    </xf>
    <xf numFmtId="0" fontId="15" fillId="0" borderId="45" xfId="2" applyFont="1" applyFill="1" applyBorder="1" applyAlignment="1" applyProtection="1">
      <alignment horizontal="center" wrapText="1"/>
    </xf>
    <xf numFmtId="37" fontId="0" fillId="0" borderId="234" xfId="0" applyBorder="1" applyProtection="1"/>
    <xf numFmtId="177" fontId="15" fillId="0" borderId="251" xfId="0" applyNumberFormat="1" applyFont="1" applyFill="1" applyBorder="1" applyProtection="1"/>
    <xf numFmtId="177" fontId="15" fillId="0" borderId="45" xfId="0" applyNumberFormat="1" applyFont="1" applyFill="1" applyBorder="1" applyProtection="1"/>
    <xf numFmtId="177" fontId="15" fillId="0" borderId="1" xfId="0" applyNumberFormat="1" applyFont="1" applyFill="1" applyBorder="1" applyProtection="1"/>
    <xf numFmtId="177" fontId="15" fillId="0" borderId="252" xfId="0" applyNumberFormat="1" applyFont="1" applyFill="1" applyBorder="1" applyProtection="1"/>
    <xf numFmtId="177" fontId="15" fillId="0" borderId="233" xfId="0" applyNumberFormat="1" applyFont="1" applyFill="1" applyBorder="1" applyProtection="1"/>
    <xf numFmtId="177" fontId="15" fillId="0" borderId="180" xfId="0" applyNumberFormat="1" applyFont="1" applyBorder="1" applyProtection="1"/>
    <xf numFmtId="178" fontId="15" fillId="0" borderId="169" xfId="0" applyNumberFormat="1" applyFont="1" applyBorder="1" applyProtection="1"/>
    <xf numFmtId="37" fontId="0" fillId="0" borderId="208" xfId="0" applyBorder="1" applyProtection="1"/>
    <xf numFmtId="177" fontId="15" fillId="0" borderId="253" xfId="0" applyNumberFormat="1" applyFont="1" applyFill="1" applyBorder="1" applyProtection="1"/>
    <xf numFmtId="177" fontId="15" fillId="0" borderId="254" xfId="0" applyNumberFormat="1" applyFont="1" applyFill="1" applyBorder="1" applyProtection="1"/>
    <xf numFmtId="177" fontId="15" fillId="0" borderId="4" xfId="0" applyNumberFormat="1" applyFont="1" applyFill="1" applyBorder="1" applyProtection="1"/>
    <xf numFmtId="177" fontId="15" fillId="0" borderId="108" xfId="0" applyNumberFormat="1" applyFont="1" applyFill="1" applyBorder="1" applyProtection="1"/>
    <xf numFmtId="177" fontId="15" fillId="0" borderId="178" xfId="0" applyNumberFormat="1" applyFont="1" applyBorder="1" applyProtection="1"/>
    <xf numFmtId="178" fontId="15" fillId="0" borderId="191" xfId="0" applyNumberFormat="1" applyFont="1" applyBorder="1" applyProtection="1"/>
    <xf numFmtId="37" fontId="0" fillId="0" borderId="232" xfId="0" applyBorder="1" applyProtection="1"/>
    <xf numFmtId="177" fontId="15" fillId="0" borderId="255" xfId="0" applyNumberFormat="1" applyFont="1" applyFill="1" applyBorder="1" applyProtection="1"/>
    <xf numFmtId="177" fontId="15" fillId="0" borderId="168" xfId="0" applyNumberFormat="1" applyFont="1" applyFill="1" applyBorder="1" applyProtection="1"/>
    <xf numFmtId="177" fontId="15" fillId="0" borderId="9" xfId="0" applyNumberFormat="1" applyFont="1" applyFill="1" applyBorder="1" applyProtection="1"/>
    <xf numFmtId="177" fontId="15" fillId="0" borderId="256" xfId="0" applyNumberFormat="1" applyFont="1" applyFill="1" applyBorder="1" applyProtection="1"/>
    <xf numFmtId="37" fontId="15" fillId="0" borderId="88" xfId="7" applyNumberFormat="1" applyFont="1" applyFill="1" applyBorder="1" applyProtection="1"/>
    <xf numFmtId="177" fontId="15" fillId="0" borderId="257" xfId="0" applyNumberFormat="1" applyFont="1" applyBorder="1" applyProtection="1"/>
    <xf numFmtId="178" fontId="15" fillId="0" borderId="129" xfId="0" applyNumberFormat="1" applyFont="1" applyBorder="1" applyProtection="1"/>
    <xf numFmtId="37" fontId="0" fillId="0" borderId="258" xfId="0" applyBorder="1" applyProtection="1"/>
    <xf numFmtId="177" fontId="15" fillId="0" borderId="259" xfId="0" applyNumberFormat="1" applyFont="1" applyFill="1" applyBorder="1" applyProtection="1"/>
    <xf numFmtId="177" fontId="15" fillId="0" borderId="260" xfId="0" applyNumberFormat="1" applyFont="1" applyFill="1" applyBorder="1" applyProtection="1"/>
    <xf numFmtId="177" fontId="15" fillId="0" borderId="159" xfId="0" applyNumberFormat="1" applyFont="1" applyFill="1" applyBorder="1" applyProtection="1"/>
    <xf numFmtId="177" fontId="15" fillId="0" borderId="261" xfId="0" applyNumberFormat="1" applyFont="1" applyFill="1" applyBorder="1" applyProtection="1"/>
    <xf numFmtId="37" fontId="15" fillId="0" borderId="262" xfId="7" applyNumberFormat="1" applyFont="1" applyFill="1" applyBorder="1" applyProtection="1"/>
    <xf numFmtId="177" fontId="15" fillId="0" borderId="42" xfId="0" applyNumberFormat="1" applyFont="1" applyBorder="1" applyProtection="1"/>
    <xf numFmtId="178" fontId="15" fillId="0" borderId="263" xfId="0" applyNumberFormat="1" applyFont="1" applyBorder="1" applyProtection="1"/>
    <xf numFmtId="37" fontId="0" fillId="0" borderId="203" xfId="0" applyBorder="1" applyProtection="1"/>
    <xf numFmtId="177" fontId="15" fillId="0" borderId="98" xfId="0" applyNumberFormat="1" applyFont="1" applyFill="1" applyBorder="1" applyProtection="1"/>
    <xf numFmtId="177" fontId="15" fillId="0" borderId="50" xfId="0" applyNumberFormat="1" applyFont="1" applyFill="1" applyBorder="1" applyProtection="1"/>
    <xf numFmtId="37" fontId="0" fillId="0" borderId="208" xfId="0" applyFill="1" applyBorder="1" applyProtection="1"/>
    <xf numFmtId="177" fontId="15" fillId="0" borderId="264" xfId="0" applyNumberFormat="1" applyFont="1" applyFill="1" applyBorder="1" applyProtection="1"/>
    <xf numFmtId="177" fontId="15" fillId="0" borderId="178" xfId="0" applyNumberFormat="1" applyFont="1" applyFill="1" applyBorder="1" applyProtection="1"/>
    <xf numFmtId="178" fontId="15" fillId="0" borderId="191" xfId="0" applyNumberFormat="1" applyFont="1" applyFill="1" applyBorder="1" applyProtection="1"/>
    <xf numFmtId="37" fontId="0" fillId="0" borderId="203" xfId="0" applyFill="1" applyBorder="1" applyProtection="1"/>
    <xf numFmtId="177" fontId="15" fillId="0" borderId="180" xfId="0" applyNumberFormat="1" applyFont="1" applyFill="1" applyBorder="1" applyProtection="1"/>
    <xf numFmtId="178" fontId="15" fillId="0" borderId="169" xfId="0" applyNumberFormat="1" applyFont="1" applyFill="1" applyBorder="1" applyProtection="1"/>
    <xf numFmtId="37" fontId="0" fillId="0" borderId="208" xfId="0" quotePrefix="1" applyFill="1" applyBorder="1" applyAlignment="1" applyProtection="1">
      <alignment horizontal="left"/>
    </xf>
    <xf numFmtId="37" fontId="0" fillId="0" borderId="203" xfId="0" quotePrefix="1" applyFill="1" applyBorder="1" applyAlignment="1" applyProtection="1">
      <alignment horizontal="left"/>
    </xf>
    <xf numFmtId="178" fontId="15" fillId="0" borderId="253" xfId="0" applyNumberFormat="1" applyFont="1" applyFill="1" applyBorder="1" applyProtection="1"/>
    <xf numFmtId="178" fontId="15" fillId="0" borderId="254" xfId="0" applyNumberFormat="1" applyFont="1" applyFill="1" applyBorder="1" applyProtection="1"/>
    <xf numFmtId="178" fontId="15" fillId="0" borderId="108" xfId="0" applyNumberFormat="1" applyFont="1" applyFill="1" applyBorder="1" applyProtection="1"/>
    <xf numFmtId="178" fontId="15" fillId="0" borderId="4" xfId="0" applyNumberFormat="1" applyFont="1" applyFill="1" applyBorder="1" applyProtection="1"/>
    <xf numFmtId="179" fontId="15" fillId="0" borderId="178" xfId="0" applyNumberFormat="1" applyFont="1" applyFill="1" applyBorder="1" applyProtection="1"/>
    <xf numFmtId="37" fontId="15" fillId="0" borderId="208" xfId="0" quotePrefix="1" applyFont="1" applyFill="1" applyBorder="1" applyAlignment="1" applyProtection="1">
      <alignment horizontal="left"/>
    </xf>
    <xf numFmtId="178" fontId="15" fillId="0" borderId="251" xfId="0" applyNumberFormat="1" applyFont="1" applyFill="1" applyBorder="1" applyProtection="1"/>
    <xf numFmtId="178" fontId="15" fillId="0" borderId="45" xfId="0" applyNumberFormat="1" applyFont="1" applyFill="1" applyBorder="1" applyProtection="1"/>
    <xf numFmtId="178" fontId="15" fillId="0" borderId="98" xfId="0" applyNumberFormat="1" applyFont="1" applyFill="1" applyBorder="1" applyProtection="1"/>
    <xf numFmtId="178" fontId="15" fillId="0" borderId="1" xfId="0" applyNumberFormat="1" applyFont="1" applyFill="1" applyBorder="1" applyProtection="1"/>
    <xf numFmtId="37" fontId="0" fillId="0" borderId="265" xfId="0" applyFill="1" applyBorder="1" applyProtection="1"/>
    <xf numFmtId="177" fontId="15" fillId="0" borderId="136" xfId="0" applyNumberFormat="1" applyFont="1" applyFill="1" applyBorder="1" applyProtection="1"/>
    <xf numFmtId="178" fontId="15" fillId="0" borderId="137" xfId="0" applyNumberFormat="1" applyFont="1" applyFill="1" applyBorder="1" applyProtection="1"/>
    <xf numFmtId="37" fontId="0" fillId="0" borderId="151" xfId="0" applyBorder="1" applyAlignment="1" applyProtection="1">
      <alignment horizontal="right"/>
    </xf>
    <xf numFmtId="37" fontId="0" fillId="0" borderId="33" xfId="0" applyBorder="1" applyProtection="1"/>
    <xf numFmtId="37" fontId="0" fillId="0" borderId="34" xfId="0" applyBorder="1" applyProtection="1"/>
    <xf numFmtId="37" fontId="0" fillId="0" borderId="177" xfId="0" applyBorder="1" applyProtection="1"/>
    <xf numFmtId="37" fontId="0" fillId="0" borderId="2" xfId="0" applyBorder="1" applyProtection="1"/>
    <xf numFmtId="37" fontId="1" fillId="0" borderId="70" xfId="0" applyFont="1" applyBorder="1" applyAlignment="1" applyProtection="1">
      <alignment horizontal="center"/>
    </xf>
    <xf numFmtId="37" fontId="0" fillId="0" borderId="70" xfId="0" applyFont="1" applyBorder="1" applyAlignment="1" applyProtection="1">
      <alignment horizontal="center"/>
    </xf>
    <xf numFmtId="37" fontId="0" fillId="0" borderId="39" xfId="0" applyFont="1" applyBorder="1" applyAlignment="1" applyProtection="1">
      <alignment horizontal="center"/>
    </xf>
    <xf numFmtId="37" fontId="0" fillId="0" borderId="6" xfId="0" applyBorder="1" applyProtection="1"/>
    <xf numFmtId="177" fontId="15" fillId="0" borderId="60" xfId="0" applyNumberFormat="1" applyFont="1" applyFill="1" applyBorder="1" applyProtection="1"/>
    <xf numFmtId="177" fontId="15" fillId="0" borderId="73" xfId="0" applyNumberFormat="1" applyFont="1" applyFill="1" applyBorder="1" applyProtection="1"/>
    <xf numFmtId="177" fontId="15" fillId="0" borderId="74" xfId="0" applyNumberFormat="1" applyFont="1" applyFill="1" applyBorder="1" applyProtection="1"/>
    <xf numFmtId="177" fontId="15" fillId="0" borderId="47" xfId="0" applyNumberFormat="1" applyFont="1" applyFill="1" applyBorder="1" applyProtection="1"/>
    <xf numFmtId="177" fontId="15" fillId="2" borderId="73" xfId="0" applyNumberFormat="1" applyFont="1" applyFill="1" applyBorder="1" applyProtection="1"/>
    <xf numFmtId="177" fontId="15" fillId="2" borderId="74" xfId="0" applyNumberFormat="1" applyFont="1" applyFill="1" applyBorder="1" applyProtection="1"/>
    <xf numFmtId="177" fontId="15" fillId="2" borderId="7" xfId="0" applyNumberFormat="1" applyFont="1" applyFill="1" applyBorder="1" applyProtection="1"/>
    <xf numFmtId="177" fontId="15" fillId="2" borderId="60" xfId="0" applyNumberFormat="1" applyFont="1" applyFill="1" applyBorder="1" applyProtection="1"/>
    <xf numFmtId="178" fontId="15" fillId="0" borderId="73" xfId="0" applyNumberFormat="1" applyFont="1" applyFill="1" applyBorder="1" applyProtection="1"/>
    <xf numFmtId="178" fontId="15" fillId="0" borderId="74" xfId="0" applyNumberFormat="1" applyFont="1" applyFill="1" applyBorder="1" applyProtection="1"/>
    <xf numFmtId="179" fontId="15" fillId="0" borderId="178" xfId="0" applyNumberFormat="1" applyFont="1" applyBorder="1" applyProtection="1"/>
    <xf numFmtId="178" fontId="15" fillId="0" borderId="7" xfId="0" applyNumberFormat="1" applyFont="1" applyFill="1" applyBorder="1" applyProtection="1"/>
    <xf numFmtId="178" fontId="15" fillId="0" borderId="60" xfId="0" applyNumberFormat="1" applyFont="1" applyFill="1" applyBorder="1" applyProtection="1"/>
    <xf numFmtId="177" fontId="15" fillId="0" borderId="136" xfId="0" applyNumberFormat="1" applyFont="1" applyBorder="1" applyProtection="1"/>
    <xf numFmtId="178" fontId="15" fillId="0" borderId="137" xfId="0" applyNumberFormat="1" applyFont="1" applyBorder="1" applyProtection="1"/>
    <xf numFmtId="37" fontId="0" fillId="0" borderId="0" xfId="0" quotePrefix="1" applyFont="1" applyAlignment="1" applyProtection="1">
      <alignment horizontal="left"/>
    </xf>
    <xf numFmtId="37" fontId="1" fillId="0" borderId="0" xfId="0" applyFont="1" applyProtection="1"/>
    <xf numFmtId="37" fontId="1" fillId="0" borderId="0" xfId="0" applyFont="1" applyBorder="1" applyProtection="1"/>
    <xf numFmtId="37" fontId="1" fillId="0" borderId="1" xfId="0" applyFont="1" applyBorder="1" applyProtection="1"/>
    <xf numFmtId="37" fontId="1" fillId="0" borderId="266" xfId="0" applyFont="1" applyBorder="1" applyAlignment="1" applyProtection="1">
      <alignment horizontal="right"/>
    </xf>
    <xf numFmtId="37" fontId="1" fillId="0" borderId="267" xfId="0" applyFont="1" applyBorder="1" applyProtection="1"/>
    <xf numFmtId="37" fontId="1" fillId="0" borderId="177" xfId="0" applyFont="1" applyBorder="1" applyProtection="1"/>
    <xf numFmtId="37" fontId="1" fillId="0" borderId="34" xfId="0" applyFont="1" applyBorder="1" applyProtection="1"/>
    <xf numFmtId="37" fontId="1" fillId="0" borderId="247" xfId="0" applyFont="1" applyBorder="1" applyProtection="1"/>
    <xf numFmtId="37" fontId="1" fillId="0" borderId="2" xfId="0" applyFont="1" applyBorder="1" applyProtection="1"/>
    <xf numFmtId="37" fontId="1" fillId="0" borderId="268" xfId="0" applyFont="1" applyBorder="1" applyProtection="1"/>
    <xf numFmtId="37" fontId="1" fillId="0" borderId="269" xfId="0" applyFont="1" applyBorder="1" applyAlignment="1" applyProtection="1">
      <alignment horizontal="center"/>
    </xf>
    <xf numFmtId="37" fontId="1" fillId="0" borderId="270" xfId="0" applyFont="1" applyBorder="1" applyProtection="1"/>
    <xf numFmtId="37" fontId="1" fillId="0" borderId="271" xfId="0" applyFont="1" applyBorder="1" applyProtection="1"/>
    <xf numFmtId="177" fontId="15" fillId="0" borderId="272" xfId="0" applyNumberFormat="1" applyFont="1" applyFill="1" applyBorder="1" applyProtection="1"/>
    <xf numFmtId="37" fontId="1" fillId="0" borderId="273" xfId="0" applyFont="1" applyBorder="1" applyProtection="1"/>
    <xf numFmtId="177" fontId="15" fillId="0" borderId="274" xfId="0" applyNumberFormat="1" applyFont="1" applyFill="1" applyBorder="1" applyProtection="1"/>
    <xf numFmtId="37" fontId="1" fillId="0" borderId="275" xfId="0" applyFont="1" applyBorder="1" applyProtection="1"/>
    <xf numFmtId="177" fontId="15" fillId="0" borderId="276" xfId="0" applyNumberFormat="1" applyFont="1" applyFill="1" applyBorder="1" applyProtection="1"/>
    <xf numFmtId="177" fontId="15" fillId="0" borderId="277" xfId="0" applyNumberFormat="1" applyFont="1" applyFill="1" applyBorder="1" applyProtection="1"/>
    <xf numFmtId="177" fontId="15" fillId="0" borderId="57" xfId="0" applyNumberFormat="1" applyFont="1" applyFill="1" applyBorder="1" applyProtection="1"/>
    <xf numFmtId="177" fontId="15" fillId="0" borderId="144" xfId="0" applyNumberFormat="1" applyFont="1" applyFill="1" applyBorder="1" applyProtection="1"/>
    <xf numFmtId="177" fontId="15" fillId="0" borderId="278" xfId="0" applyNumberFormat="1" applyFont="1" applyFill="1" applyBorder="1" applyProtection="1"/>
    <xf numFmtId="178" fontId="15" fillId="0" borderId="274" xfId="0" applyNumberFormat="1" applyFont="1" applyFill="1" applyBorder="1" applyProtection="1"/>
    <xf numFmtId="178" fontId="15" fillId="0" borderId="74" xfId="0" applyNumberFormat="1" applyFont="1" applyBorder="1" applyProtection="1"/>
    <xf numFmtId="178" fontId="15" fillId="0" borderId="272" xfId="0" applyNumberFormat="1" applyFont="1" applyFill="1" applyBorder="1" applyProtection="1"/>
    <xf numFmtId="178" fontId="15" fillId="0" borderId="60" xfId="0" applyNumberFormat="1" applyFont="1" applyBorder="1" applyProtection="1"/>
    <xf numFmtId="37" fontId="1" fillId="0" borderId="279" xfId="0" applyFont="1" applyBorder="1" applyProtection="1"/>
    <xf numFmtId="37" fontId="0" fillId="0" borderId="35" xfId="0" applyBorder="1" applyProtection="1"/>
    <xf numFmtId="37" fontId="0" fillId="0" borderId="0" xfId="0" applyAlignment="1" applyProtection="1">
      <alignment horizontal="right"/>
    </xf>
    <xf numFmtId="37" fontId="0" fillId="0" borderId="124" xfId="0" applyBorder="1" applyAlignment="1" applyProtection="1">
      <alignment horizontal="center"/>
    </xf>
    <xf numFmtId="37" fontId="0" fillId="0" borderId="70" xfId="0" applyBorder="1" applyAlignment="1" applyProtection="1">
      <alignment horizontal="center"/>
    </xf>
    <xf numFmtId="37" fontId="0" fillId="0" borderId="39" xfId="0" applyBorder="1" applyAlignment="1" applyProtection="1">
      <alignment horizontal="center"/>
    </xf>
    <xf numFmtId="37" fontId="0" fillId="0" borderId="249" xfId="0" applyBorder="1" applyAlignment="1" applyProtection="1">
      <alignment horizontal="center"/>
    </xf>
    <xf numFmtId="37" fontId="0" fillId="0" borderId="0" xfId="0" applyBorder="1" applyAlignment="1" applyProtection="1">
      <alignment horizontal="center"/>
    </xf>
    <xf numFmtId="37" fontId="0" fillId="0" borderId="2" xfId="0" applyBorder="1" applyAlignment="1" applyProtection="1">
      <alignment horizontal="center"/>
    </xf>
    <xf numFmtId="37" fontId="0" fillId="0" borderId="3" xfId="0" applyBorder="1" applyProtection="1"/>
    <xf numFmtId="177" fontId="1" fillId="0" borderId="75" xfId="0" applyNumberFormat="1" applyFont="1" applyFill="1" applyBorder="1" applyProtection="1"/>
    <xf numFmtId="177" fontId="1" fillId="0" borderId="73" xfId="0" applyNumberFormat="1" applyFont="1" applyFill="1" applyBorder="1" applyProtection="1"/>
    <xf numFmtId="177" fontId="1" fillId="0" borderId="74" xfId="0" applyNumberFormat="1" applyFont="1" applyFill="1" applyBorder="1" applyProtection="1"/>
    <xf numFmtId="177" fontId="1" fillId="0" borderId="254" xfId="0" applyNumberFormat="1" applyFont="1" applyFill="1" applyBorder="1" applyProtection="1"/>
    <xf numFmtId="177" fontId="1" fillId="0" borderId="4" xfId="0" applyNumberFormat="1" applyFont="1" applyFill="1" applyBorder="1" applyProtection="1"/>
    <xf numFmtId="177" fontId="15" fillId="0" borderId="239" xfId="0" applyNumberFormat="1" applyFont="1" applyBorder="1" applyProtection="1"/>
    <xf numFmtId="178" fontId="15" fillId="0" borderId="280" xfId="0" applyNumberFormat="1" applyFont="1" applyBorder="1" applyProtection="1"/>
    <xf numFmtId="177" fontId="15" fillId="0" borderId="281" xfId="0" applyNumberFormat="1" applyFont="1" applyBorder="1" applyProtection="1"/>
    <xf numFmtId="178" fontId="15" fillId="0" borderId="240" xfId="0" applyNumberFormat="1" applyFont="1" applyBorder="1" applyProtection="1"/>
    <xf numFmtId="177" fontId="1" fillId="0" borderId="124" xfId="0" applyNumberFormat="1" applyFont="1" applyFill="1" applyBorder="1" applyProtection="1"/>
    <xf numFmtId="177" fontId="1" fillId="0" borderId="70" xfId="0" applyNumberFormat="1" applyFont="1" applyFill="1" applyBorder="1" applyProtection="1"/>
    <xf numFmtId="177" fontId="1" fillId="0" borderId="39" xfId="0" applyNumberFormat="1" applyFont="1" applyFill="1" applyBorder="1" applyProtection="1"/>
    <xf numFmtId="177" fontId="1" fillId="0" borderId="249" xfId="0" applyNumberFormat="1" applyFont="1" applyFill="1" applyBorder="1" applyProtection="1"/>
    <xf numFmtId="177" fontId="1" fillId="0" borderId="0" xfId="0" applyNumberFormat="1" applyFont="1" applyFill="1" applyBorder="1" applyProtection="1"/>
    <xf numFmtId="37" fontId="0" fillId="0" borderId="78" xfId="0" applyBorder="1" applyProtection="1"/>
    <xf numFmtId="177" fontId="1" fillId="0" borderId="282" xfId="0" applyNumberFormat="1" applyFont="1" applyFill="1" applyBorder="1" applyProtection="1"/>
    <xf numFmtId="177" fontId="1" fillId="0" borderId="173" xfId="0" applyNumberFormat="1" applyFont="1" applyFill="1" applyBorder="1" applyProtection="1"/>
    <xf numFmtId="177" fontId="1" fillId="0" borderId="174" xfId="0" applyNumberFormat="1" applyFont="1" applyFill="1" applyBorder="1" applyProtection="1"/>
    <xf numFmtId="177" fontId="1" fillId="0" borderId="283" xfId="0" applyNumberFormat="1" applyFont="1" applyFill="1" applyBorder="1" applyProtection="1"/>
    <xf numFmtId="177" fontId="1" fillId="0" borderId="79" xfId="0" applyNumberFormat="1" applyFont="1" applyFill="1" applyBorder="1" applyProtection="1"/>
    <xf numFmtId="37" fontId="0" fillId="0" borderId="2" xfId="0" quotePrefix="1" applyBorder="1" applyAlignment="1" applyProtection="1">
      <alignment horizontal="left"/>
    </xf>
    <xf numFmtId="37" fontId="0" fillId="0" borderId="6" xfId="0" applyBorder="1" applyAlignment="1" applyProtection="1">
      <alignment horizontal="center"/>
    </xf>
    <xf numFmtId="37" fontId="0" fillId="3" borderId="284" xfId="0" applyFill="1" applyBorder="1" applyProtection="1"/>
    <xf numFmtId="177" fontId="1" fillId="3" borderId="285" xfId="0" applyNumberFormat="1" applyFont="1" applyFill="1" applyBorder="1" applyProtection="1"/>
    <xf numFmtId="177" fontId="1" fillId="3" borderId="286" xfId="0" applyNumberFormat="1" applyFont="1" applyFill="1" applyBorder="1" applyProtection="1"/>
    <xf numFmtId="177" fontId="1" fillId="3" borderId="287" xfId="0" applyNumberFormat="1" applyFont="1" applyFill="1" applyBorder="1" applyProtection="1"/>
    <xf numFmtId="177" fontId="1" fillId="3" borderId="288" xfId="0" applyNumberFormat="1" applyFont="1" applyFill="1" applyBorder="1" applyProtection="1"/>
    <xf numFmtId="177" fontId="1" fillId="3" borderId="233" xfId="0" applyNumberFormat="1" applyFont="1" applyFill="1" applyBorder="1" applyProtection="1"/>
    <xf numFmtId="37" fontId="0" fillId="0" borderId="3" xfId="0" quotePrefix="1" applyBorder="1" applyAlignment="1" applyProtection="1">
      <alignment horizontal="left"/>
    </xf>
    <xf numFmtId="177" fontId="15" fillId="0" borderId="123" xfId="0" applyNumberFormat="1" applyFont="1" applyBorder="1" applyProtection="1"/>
    <xf numFmtId="178" fontId="15" fillId="0" borderId="289" xfId="0" applyNumberFormat="1" applyFont="1" applyBorder="1" applyProtection="1"/>
    <xf numFmtId="37" fontId="0" fillId="0" borderId="78" xfId="0" quotePrefix="1" applyBorder="1" applyAlignment="1" applyProtection="1">
      <alignment horizontal="left"/>
    </xf>
    <xf numFmtId="177" fontId="1" fillId="0" borderId="290" xfId="0" applyNumberFormat="1" applyFont="1" applyFill="1" applyBorder="1" applyProtection="1"/>
    <xf numFmtId="177" fontId="15" fillId="0" borderId="82" xfId="0" applyNumberFormat="1" applyFont="1" applyBorder="1" applyProtection="1"/>
    <xf numFmtId="178" fontId="15" fillId="0" borderId="291" xfId="0" applyNumberFormat="1" applyFont="1" applyBorder="1" applyProtection="1"/>
    <xf numFmtId="177" fontId="15" fillId="0" borderId="292" xfId="0" applyNumberFormat="1" applyFont="1" applyBorder="1" applyProtection="1"/>
    <xf numFmtId="178" fontId="15" fillId="0" borderId="293" xfId="0" applyNumberFormat="1" applyFont="1" applyBorder="1" applyProtection="1"/>
    <xf numFmtId="37" fontId="0" fillId="0" borderId="4" xfId="0" applyBorder="1" applyProtection="1"/>
    <xf numFmtId="37" fontId="0" fillId="0" borderId="1" xfId="0" quotePrefix="1" applyBorder="1" applyAlignment="1" applyProtection="1">
      <alignment horizontal="left"/>
    </xf>
    <xf numFmtId="177" fontId="1" fillId="0" borderId="61" xfId="0" applyNumberFormat="1" applyFont="1" applyFill="1" applyBorder="1" applyProtection="1"/>
    <xf numFmtId="177" fontId="1" fillId="0" borderId="7" xfId="0" applyNumberFormat="1" applyFont="1" applyFill="1" applyBorder="1" applyProtection="1"/>
    <xf numFmtId="177" fontId="1" fillId="0" borderId="60" xfId="0" applyNumberFormat="1" applyFont="1" applyFill="1" applyBorder="1" applyProtection="1"/>
    <xf numFmtId="177" fontId="1" fillId="0" borderId="45" xfId="0" applyNumberFormat="1" applyFont="1" applyFill="1" applyBorder="1" applyProtection="1"/>
    <xf numFmtId="177" fontId="1" fillId="0" borderId="1" xfId="0" applyNumberFormat="1" applyFont="1" applyFill="1" applyBorder="1" applyProtection="1"/>
    <xf numFmtId="37" fontId="0" fillId="3" borderId="6" xfId="0" quotePrefix="1" applyFill="1" applyBorder="1" applyAlignment="1" applyProtection="1">
      <alignment horizontal="left"/>
    </xf>
    <xf numFmtId="37" fontId="0" fillId="3" borderId="1" xfId="0" applyFill="1" applyBorder="1" applyProtection="1"/>
    <xf numFmtId="178" fontId="1" fillId="3" borderId="61" xfId="0" applyNumberFormat="1" applyFont="1" applyFill="1" applyBorder="1" applyProtection="1"/>
    <xf numFmtId="178" fontId="1" fillId="3" borderId="7" xfId="0" applyNumberFormat="1" applyFont="1" applyFill="1" applyBorder="1" applyProtection="1"/>
    <xf numFmtId="178" fontId="1" fillId="3" borderId="60" xfId="0" applyNumberFormat="1" applyFont="1" applyFill="1" applyBorder="1" applyProtection="1"/>
    <xf numFmtId="178" fontId="1" fillId="3" borderId="45" xfId="0" applyNumberFormat="1" applyFont="1" applyFill="1" applyBorder="1" applyProtection="1"/>
    <xf numFmtId="178" fontId="1" fillId="3" borderId="1" xfId="0" applyNumberFormat="1" applyFont="1" applyFill="1" applyBorder="1" applyProtection="1"/>
    <xf numFmtId="177" fontId="4" fillId="0" borderId="75" xfId="0" applyNumberFormat="1" applyFont="1" applyFill="1" applyBorder="1" applyProtection="1"/>
    <xf numFmtId="177" fontId="4" fillId="0" borderId="73" xfId="0" applyNumberFormat="1" applyFont="1" applyFill="1" applyBorder="1" applyProtection="1"/>
    <xf numFmtId="177" fontId="4" fillId="0" borderId="74" xfId="0" applyNumberFormat="1" applyFont="1" applyFill="1" applyBorder="1" applyProtection="1"/>
    <xf numFmtId="177" fontId="4" fillId="0" borderId="254" xfId="0" applyNumberFormat="1" applyFont="1" applyFill="1" applyBorder="1" applyProtection="1"/>
    <xf numFmtId="177" fontId="4" fillId="0" borderId="4" xfId="0" applyNumberFormat="1" applyFont="1" applyFill="1" applyBorder="1" applyProtection="1"/>
    <xf numFmtId="177" fontId="4" fillId="0" borderId="61" xfId="0" applyNumberFormat="1" applyFont="1" applyFill="1" applyBorder="1" applyProtection="1"/>
    <xf numFmtId="177" fontId="4" fillId="0" borderId="7" xfId="0" applyNumberFormat="1" applyFont="1" applyFill="1" applyBorder="1" applyProtection="1"/>
    <xf numFmtId="177" fontId="4" fillId="0" borderId="60" xfId="0" applyNumberFormat="1" applyFont="1" applyFill="1" applyBorder="1" applyProtection="1"/>
    <xf numFmtId="177" fontId="4" fillId="0" borderId="45" xfId="0" applyNumberFormat="1" applyFont="1" applyFill="1" applyBorder="1" applyProtection="1"/>
    <xf numFmtId="177" fontId="4" fillId="0" borderId="1" xfId="0" applyNumberFormat="1" applyFont="1" applyFill="1" applyBorder="1" applyProtection="1"/>
    <xf numFmtId="37" fontId="1" fillId="0" borderId="0" xfId="0" quotePrefix="1" applyFont="1" applyAlignment="1" applyProtection="1">
      <alignment horizontal="left"/>
    </xf>
    <xf numFmtId="37" fontId="1" fillId="0" borderId="35" xfId="0" applyFont="1" applyBorder="1" applyProtection="1"/>
    <xf numFmtId="37" fontId="1" fillId="0" borderId="33" xfId="0" applyFont="1" applyBorder="1" applyProtection="1"/>
    <xf numFmtId="37" fontId="1" fillId="0" borderId="0" xfId="0" applyFont="1" applyAlignment="1" applyProtection="1">
      <alignment horizontal="right"/>
    </xf>
    <xf numFmtId="37" fontId="1" fillId="0" borderId="6" xfId="0" applyFont="1" applyBorder="1" applyProtection="1"/>
    <xf numFmtId="37" fontId="1" fillId="0" borderId="2" xfId="0" applyFont="1" applyBorder="1" applyAlignment="1" applyProtection="1">
      <alignment horizontal="center"/>
    </xf>
    <xf numFmtId="37" fontId="1" fillId="0" borderId="208" xfId="0" applyFont="1" applyBorder="1" applyProtection="1"/>
    <xf numFmtId="37" fontId="1" fillId="0" borderId="73" xfId="0" applyFont="1" applyFill="1" applyBorder="1" applyProtection="1"/>
    <xf numFmtId="37" fontId="1" fillId="0" borderId="74" xfId="0" applyFont="1" applyFill="1" applyBorder="1" applyProtection="1"/>
    <xf numFmtId="37" fontId="1" fillId="0" borderId="4" xfId="0" applyFont="1" applyFill="1" applyBorder="1" applyProtection="1"/>
    <xf numFmtId="37" fontId="1" fillId="0" borderId="264" xfId="0" applyFont="1" applyFill="1" applyBorder="1" applyProtection="1"/>
    <xf numFmtId="37" fontId="1" fillId="0" borderId="294" xfId="0" applyFont="1" applyFill="1" applyBorder="1" applyProtection="1"/>
    <xf numFmtId="37" fontId="1" fillId="0" borderId="202" xfId="0" applyFont="1" applyBorder="1" applyProtection="1"/>
    <xf numFmtId="37" fontId="1" fillId="0" borderId="70" xfId="0" applyFont="1" applyFill="1" applyBorder="1" applyProtection="1"/>
    <xf numFmtId="37" fontId="1" fillId="0" borderId="39" xfId="0" applyFont="1" applyFill="1" applyBorder="1" applyProtection="1"/>
    <xf numFmtId="37" fontId="1" fillId="0" borderId="40" xfId="0" applyFont="1" applyFill="1" applyBorder="1" applyProtection="1"/>
    <xf numFmtId="37" fontId="1" fillId="0" borderId="152" xfId="0" applyFont="1" applyFill="1" applyBorder="1" applyProtection="1"/>
    <xf numFmtId="37" fontId="1" fillId="0" borderId="295" xfId="0" applyFont="1" applyBorder="1" applyProtection="1"/>
    <xf numFmtId="37" fontId="1" fillId="0" borderId="173" xfId="0" applyFont="1" applyFill="1" applyBorder="1" applyProtection="1"/>
    <xf numFmtId="37" fontId="1" fillId="0" borderId="174" xfId="0" applyFont="1" applyFill="1" applyBorder="1" applyProtection="1"/>
    <xf numFmtId="37" fontId="1" fillId="0" borderId="79" xfId="0" applyFont="1" applyFill="1" applyBorder="1" applyProtection="1"/>
    <xf numFmtId="37" fontId="1" fillId="0" borderId="296" xfId="0" applyFont="1" applyFill="1" applyBorder="1" applyProtection="1"/>
    <xf numFmtId="37" fontId="1" fillId="0" borderId="297" xfId="0" applyFont="1" applyFill="1" applyBorder="1" applyProtection="1"/>
    <xf numFmtId="37" fontId="1" fillId="0" borderId="202" xfId="0" quotePrefix="1" applyFont="1" applyBorder="1" applyAlignment="1" applyProtection="1">
      <alignment horizontal="left"/>
    </xf>
    <xf numFmtId="37" fontId="1" fillId="0" borderId="6" xfId="0" applyFont="1" applyBorder="1" applyAlignment="1" applyProtection="1">
      <alignment horizontal="center"/>
    </xf>
    <xf numFmtId="37" fontId="1" fillId="3" borderId="234" xfId="0" applyFont="1" applyFill="1" applyBorder="1" applyProtection="1"/>
    <xf numFmtId="177" fontId="1" fillId="3" borderId="252" xfId="0" applyNumberFormat="1" applyFont="1" applyFill="1" applyBorder="1" applyProtection="1"/>
    <xf numFmtId="177" fontId="1" fillId="3" borderId="298" xfId="0" applyNumberFormat="1" applyFont="1" applyFill="1" applyBorder="1" applyProtection="1"/>
    <xf numFmtId="37" fontId="1" fillId="0" borderId="208" xfId="0" quotePrefix="1" applyFont="1" applyBorder="1" applyAlignment="1" applyProtection="1">
      <alignment horizontal="left"/>
    </xf>
    <xf numFmtId="37" fontId="1" fillId="0" borderId="108" xfId="0" applyFont="1" applyFill="1" applyBorder="1" applyProtection="1"/>
    <xf numFmtId="37" fontId="1" fillId="0" borderId="5" xfId="0" applyFont="1" applyFill="1" applyBorder="1" applyProtection="1"/>
    <xf numFmtId="37" fontId="1" fillId="0" borderId="295" xfId="0" quotePrefix="1" applyFont="1" applyBorder="1" applyAlignment="1" applyProtection="1">
      <alignment horizontal="left"/>
    </xf>
    <xf numFmtId="37" fontId="1" fillId="0" borderId="290" xfId="0" applyFont="1" applyFill="1" applyBorder="1" applyProtection="1"/>
    <xf numFmtId="37" fontId="1" fillId="0" borderId="3" xfId="0" applyFont="1" applyBorder="1" applyProtection="1"/>
    <xf numFmtId="37" fontId="1" fillId="0" borderId="5" xfId="0" applyFont="1" applyBorder="1" applyProtection="1"/>
    <xf numFmtId="37" fontId="1" fillId="0" borderId="94" xfId="0" quotePrefix="1" applyFont="1" applyBorder="1" applyAlignment="1" applyProtection="1">
      <alignment horizontal="left"/>
    </xf>
    <xf numFmtId="37" fontId="1" fillId="0" borderId="7" xfId="0" applyFont="1" applyFill="1" applyBorder="1" applyProtection="1"/>
    <xf numFmtId="37" fontId="1" fillId="0" borderId="60" xfId="0" applyFont="1" applyFill="1" applyBorder="1" applyProtection="1"/>
    <xf numFmtId="37" fontId="1" fillId="0" borderId="1" xfId="0" applyFont="1" applyFill="1" applyBorder="1" applyProtection="1"/>
    <xf numFmtId="37" fontId="1" fillId="0" borderId="98" xfId="0" applyFont="1" applyFill="1" applyBorder="1" applyProtection="1"/>
    <xf numFmtId="37" fontId="1" fillId="0" borderId="94" xfId="0" applyFont="1" applyFill="1" applyBorder="1" applyProtection="1"/>
    <xf numFmtId="37" fontId="1" fillId="3" borderId="6" xfId="0" quotePrefix="1" applyFont="1" applyFill="1" applyBorder="1" applyAlignment="1" applyProtection="1">
      <alignment horizontal="left"/>
    </xf>
    <xf numFmtId="37" fontId="1" fillId="3" borderId="94" xfId="0" applyFont="1" applyFill="1" applyBorder="1" applyProtection="1"/>
    <xf numFmtId="178" fontId="1" fillId="3" borderId="98" xfId="0" applyNumberFormat="1" applyFont="1" applyFill="1" applyBorder="1" applyProtection="1"/>
    <xf numFmtId="178" fontId="1" fillId="3" borderId="94" xfId="0" applyNumberFormat="1" applyFont="1" applyFill="1" applyBorder="1" applyProtection="1"/>
    <xf numFmtId="37" fontId="1" fillId="0" borderId="94" xfId="0" applyFont="1" applyBorder="1" applyProtection="1"/>
    <xf numFmtId="37" fontId="1" fillId="0" borderId="70" xfId="0" applyFont="1" applyBorder="1" applyProtection="1"/>
    <xf numFmtId="37" fontId="1" fillId="0" borderId="70" xfId="0" quotePrefix="1" applyFont="1" applyBorder="1" applyAlignment="1" applyProtection="1">
      <alignment horizontal="center"/>
    </xf>
    <xf numFmtId="37" fontId="1" fillId="0" borderId="0" xfId="0" quotePrefix="1" applyFont="1" applyBorder="1" applyAlignment="1" applyProtection="1">
      <alignment horizontal="center"/>
    </xf>
    <xf numFmtId="37" fontId="1" fillId="0" borderId="7" xfId="0" applyFont="1" applyBorder="1" applyProtection="1"/>
    <xf numFmtId="37" fontId="1" fillId="0" borderId="73" xfId="0" applyFont="1" applyBorder="1" applyProtection="1"/>
    <xf numFmtId="37" fontId="1" fillId="0" borderId="4" xfId="0" applyFont="1" applyBorder="1" applyProtection="1"/>
    <xf numFmtId="37" fontId="1" fillId="0" borderId="173" xfId="0" applyFont="1" applyBorder="1" applyProtection="1"/>
    <xf numFmtId="37" fontId="1" fillId="0" borderId="79" xfId="0" applyFont="1" applyBorder="1" applyProtection="1"/>
    <xf numFmtId="37" fontId="1" fillId="0" borderId="234" xfId="0" applyFont="1" applyBorder="1" applyProtection="1"/>
    <xf numFmtId="37" fontId="1" fillId="0" borderId="155" xfId="0" applyFont="1" applyBorder="1" applyProtection="1"/>
    <xf numFmtId="37" fontId="1" fillId="0" borderId="158" xfId="0" applyFont="1" applyBorder="1" applyProtection="1"/>
    <xf numFmtId="37" fontId="1" fillId="0" borderId="6" xfId="0" quotePrefix="1" applyFont="1" applyBorder="1" applyAlignment="1" applyProtection="1">
      <alignment horizontal="left"/>
    </xf>
    <xf numFmtId="176" fontId="1" fillId="0" borderId="7" xfId="0" applyNumberFormat="1" applyFont="1" applyBorder="1" applyProtection="1"/>
    <xf numFmtId="176" fontId="1" fillId="0" borderId="1" xfId="0" applyNumberFormat="1" applyFont="1" applyBorder="1" applyProtection="1"/>
  </cellXfs>
  <cellStyles count="8">
    <cellStyle name="桁区切り 2" xfId="4"/>
    <cellStyle name="標準" xfId="0" builtinId="0"/>
    <cellStyle name="標準_hyou03" xfId="2"/>
    <cellStyle name="標準_hyou04" xfId="3"/>
    <cellStyle name="標準_hyou05" xfId="5"/>
    <cellStyle name="標準_hyou06" xfId="6"/>
    <cellStyle name="標準_水道損益" xfId="7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O30"/>
  <sheetViews>
    <sheetView showGridLines="0" showZero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37" sqref="D37"/>
    </sheetView>
  </sheetViews>
  <sheetFormatPr defaultColWidth="10.7109375" defaultRowHeight="16.5"/>
  <cols>
    <col min="1" max="1" width="0.42578125" style="4" customWidth="1"/>
    <col min="2" max="2" width="1.7109375" style="4" customWidth="1"/>
    <col min="3" max="3" width="13.5" style="4" customWidth="1"/>
    <col min="4" max="14" width="5.2109375" style="4" customWidth="1"/>
    <col min="15" max="15" width="1.5" style="4" customWidth="1"/>
    <col min="16" max="16384" width="10.7109375" style="4"/>
  </cols>
  <sheetData>
    <row r="1" spans="2:15" ht="15" customHeight="1">
      <c r="B1" s="1" t="s">
        <v>29</v>
      </c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3"/>
    </row>
    <row r="2" spans="2:15" ht="15" customHeight="1" thickBot="1">
      <c r="B2" s="5"/>
      <c r="C2" s="5"/>
      <c r="D2" s="5"/>
      <c r="E2" s="5"/>
      <c r="F2" s="5"/>
      <c r="G2" s="5"/>
      <c r="H2" s="5"/>
      <c r="I2" s="6"/>
      <c r="J2" s="5"/>
      <c r="K2" s="5"/>
      <c r="L2" s="7" t="s">
        <v>0</v>
      </c>
      <c r="M2" s="7"/>
      <c r="N2" s="5"/>
      <c r="O2" s="8"/>
    </row>
    <row r="3" spans="2:15" ht="15" customHeight="1">
      <c r="B3" s="9"/>
      <c r="C3" s="2" t="s">
        <v>1</v>
      </c>
      <c r="D3" s="9"/>
      <c r="E3" s="2"/>
      <c r="F3" s="2"/>
      <c r="G3" s="2"/>
      <c r="H3" s="9"/>
      <c r="I3" s="2"/>
      <c r="J3" s="2"/>
      <c r="K3" s="2"/>
      <c r="L3" s="9"/>
      <c r="M3" s="2"/>
      <c r="N3" s="2"/>
      <c r="O3" s="10"/>
    </row>
    <row r="4" spans="2:15" ht="15" customHeight="1">
      <c r="B4" s="9"/>
      <c r="C4" s="2"/>
      <c r="D4" s="45" t="s">
        <v>31</v>
      </c>
      <c r="E4" s="46"/>
      <c r="F4" s="46"/>
      <c r="G4" s="47"/>
      <c r="H4" s="45" t="s">
        <v>32</v>
      </c>
      <c r="I4" s="48"/>
      <c r="J4" s="48"/>
      <c r="K4" s="49"/>
      <c r="L4" s="50" t="s">
        <v>2</v>
      </c>
      <c r="M4" s="51"/>
      <c r="N4" s="52"/>
      <c r="O4" s="10"/>
    </row>
    <row r="5" spans="2:15" ht="15" customHeight="1" thickBot="1">
      <c r="B5" s="11" t="s">
        <v>3</v>
      </c>
      <c r="C5" s="5"/>
      <c r="D5" s="12" t="s">
        <v>4</v>
      </c>
      <c r="E5" s="13" t="s">
        <v>5</v>
      </c>
      <c r="F5" s="13" t="s">
        <v>6</v>
      </c>
      <c r="G5" s="13" t="s">
        <v>7</v>
      </c>
      <c r="H5" s="12" t="s">
        <v>4</v>
      </c>
      <c r="I5" s="13" t="s">
        <v>5</v>
      </c>
      <c r="J5" s="13" t="s">
        <v>6</v>
      </c>
      <c r="K5" s="13" t="s">
        <v>7</v>
      </c>
      <c r="L5" s="12" t="s">
        <v>4</v>
      </c>
      <c r="M5" s="13" t="s">
        <v>5</v>
      </c>
      <c r="N5" s="13" t="s">
        <v>6</v>
      </c>
      <c r="O5" s="10"/>
    </row>
    <row r="6" spans="2:15" ht="15" customHeight="1">
      <c r="B6" s="14" t="s">
        <v>8</v>
      </c>
      <c r="C6" s="15"/>
      <c r="D6" s="14">
        <v>29</v>
      </c>
      <c r="E6" s="16"/>
      <c r="F6" s="16">
        <f>SUM(D6:E6)</f>
        <v>29</v>
      </c>
      <c r="G6" s="17">
        <f>ROUND(F6/$F$27*100,1)</f>
        <v>23.2</v>
      </c>
      <c r="H6" s="14">
        <v>29</v>
      </c>
      <c r="I6" s="16"/>
      <c r="J6" s="16">
        <f>SUM(H6:I6)</f>
        <v>29</v>
      </c>
      <c r="K6" s="17">
        <f>ROUND(J6/$J$27*100,1)</f>
        <v>23.4</v>
      </c>
      <c r="L6" s="33">
        <f>H6-D6</f>
        <v>0</v>
      </c>
      <c r="M6" s="34">
        <f>I6-E6</f>
        <v>0</v>
      </c>
      <c r="N6" s="35">
        <f>J6-F6</f>
        <v>0</v>
      </c>
      <c r="O6" s="10"/>
    </row>
    <row r="7" spans="2:15" ht="15" customHeight="1">
      <c r="B7" s="14" t="s">
        <v>9</v>
      </c>
      <c r="C7" s="15"/>
      <c r="D7" s="14"/>
      <c r="E7" s="16">
        <v>2</v>
      </c>
      <c r="F7" s="16">
        <f t="shared" ref="F7:F8" si="0">SUM(D7:E7)</f>
        <v>2</v>
      </c>
      <c r="G7" s="18">
        <f t="shared" ref="G7:G26" si="1">ROUND(F7/$F$27*100,1)</f>
        <v>1.6</v>
      </c>
      <c r="H7" s="14"/>
      <c r="I7" s="16">
        <v>2</v>
      </c>
      <c r="J7" s="16">
        <f t="shared" ref="J7:J26" si="2">SUM(H7:I7)</f>
        <v>2</v>
      </c>
      <c r="K7" s="18">
        <f t="shared" ref="K7:K25" si="3">ROUND(J7/$J$27*100,1)</f>
        <v>1.6</v>
      </c>
      <c r="L7" s="36">
        <f t="shared" ref="L7:L26" si="4">H7-D7</f>
        <v>0</v>
      </c>
      <c r="M7" s="37">
        <f t="shared" ref="M7:M26" si="5">I7-E7</f>
        <v>0</v>
      </c>
      <c r="N7" s="38">
        <f t="shared" ref="N7:N26" si="6">J7-F7</f>
        <v>0</v>
      </c>
      <c r="O7" s="10"/>
    </row>
    <row r="8" spans="2:15" ht="15" customHeight="1">
      <c r="B8" s="14" t="s">
        <v>10</v>
      </c>
      <c r="C8" s="15"/>
      <c r="D8" s="14">
        <v>3</v>
      </c>
      <c r="E8" s="16"/>
      <c r="F8" s="16">
        <f t="shared" si="0"/>
        <v>3</v>
      </c>
      <c r="G8" s="18">
        <f t="shared" si="1"/>
        <v>2.4</v>
      </c>
      <c r="H8" s="14">
        <v>3</v>
      </c>
      <c r="I8" s="16"/>
      <c r="J8" s="16">
        <f t="shared" si="2"/>
        <v>3</v>
      </c>
      <c r="K8" s="18">
        <f t="shared" si="3"/>
        <v>2.4</v>
      </c>
      <c r="L8" s="36">
        <f t="shared" si="4"/>
        <v>0</v>
      </c>
      <c r="M8" s="37">
        <f t="shared" si="5"/>
        <v>0</v>
      </c>
      <c r="N8" s="38">
        <f t="shared" si="6"/>
        <v>0</v>
      </c>
      <c r="O8" s="10"/>
    </row>
    <row r="9" spans="2:15" ht="15" customHeight="1">
      <c r="B9" s="14" t="s">
        <v>11</v>
      </c>
      <c r="C9" s="15"/>
      <c r="D9" s="14"/>
      <c r="E9" s="16">
        <v>1</v>
      </c>
      <c r="F9" s="16">
        <f>SUM(D9:E9)</f>
        <v>1</v>
      </c>
      <c r="G9" s="18">
        <f t="shared" si="1"/>
        <v>0.8</v>
      </c>
      <c r="H9" s="14"/>
      <c r="I9" s="16">
        <v>1</v>
      </c>
      <c r="J9" s="16">
        <f>SUM(H9:I9)</f>
        <v>1</v>
      </c>
      <c r="K9" s="18">
        <f t="shared" si="3"/>
        <v>0.8</v>
      </c>
      <c r="L9" s="36">
        <f t="shared" si="4"/>
        <v>0</v>
      </c>
      <c r="M9" s="37">
        <f t="shared" si="5"/>
        <v>0</v>
      </c>
      <c r="N9" s="38">
        <f t="shared" si="6"/>
        <v>0</v>
      </c>
      <c r="O9" s="10"/>
    </row>
    <row r="10" spans="2:15" ht="15" customHeight="1">
      <c r="B10" s="53" t="s">
        <v>12</v>
      </c>
      <c r="C10" s="54"/>
      <c r="D10" s="14"/>
      <c r="E10" s="16"/>
      <c r="F10" s="16">
        <f t="shared" ref="F10:F26" si="7">SUM(D10:E10)</f>
        <v>0</v>
      </c>
      <c r="G10" s="18">
        <f t="shared" si="1"/>
        <v>0</v>
      </c>
      <c r="H10" s="14"/>
      <c r="I10" s="16"/>
      <c r="J10" s="16">
        <f t="shared" si="2"/>
        <v>0</v>
      </c>
      <c r="K10" s="18">
        <f t="shared" si="3"/>
        <v>0</v>
      </c>
      <c r="L10" s="36">
        <f t="shared" si="4"/>
        <v>0</v>
      </c>
      <c r="M10" s="37">
        <f t="shared" si="5"/>
        <v>0</v>
      </c>
      <c r="N10" s="38">
        <f t="shared" si="6"/>
        <v>0</v>
      </c>
      <c r="O10" s="10"/>
    </row>
    <row r="11" spans="2:15" ht="15" customHeight="1">
      <c r="B11" s="14" t="s">
        <v>13</v>
      </c>
      <c r="C11" s="15"/>
      <c r="D11" s="14"/>
      <c r="E11" s="16"/>
      <c r="F11" s="16">
        <f t="shared" si="7"/>
        <v>0</v>
      </c>
      <c r="G11" s="18">
        <f t="shared" si="1"/>
        <v>0</v>
      </c>
      <c r="H11" s="14"/>
      <c r="I11" s="16"/>
      <c r="J11" s="16">
        <f t="shared" si="2"/>
        <v>0</v>
      </c>
      <c r="K11" s="18">
        <f t="shared" si="3"/>
        <v>0</v>
      </c>
      <c r="L11" s="36">
        <f t="shared" si="4"/>
        <v>0</v>
      </c>
      <c r="M11" s="37">
        <f t="shared" si="5"/>
        <v>0</v>
      </c>
      <c r="N11" s="38">
        <f t="shared" si="6"/>
        <v>0</v>
      </c>
      <c r="O11" s="10"/>
    </row>
    <row r="12" spans="2:15" ht="15" customHeight="1">
      <c r="B12" s="14" t="s">
        <v>14</v>
      </c>
      <c r="C12" s="15"/>
      <c r="D12" s="14">
        <v>13</v>
      </c>
      <c r="E12" s="16"/>
      <c r="F12" s="16">
        <f t="shared" si="7"/>
        <v>13</v>
      </c>
      <c r="G12" s="18">
        <f t="shared" si="1"/>
        <v>10.4</v>
      </c>
      <c r="H12" s="14">
        <v>13</v>
      </c>
      <c r="I12" s="16"/>
      <c r="J12" s="16">
        <f t="shared" si="2"/>
        <v>13</v>
      </c>
      <c r="K12" s="18">
        <f t="shared" si="3"/>
        <v>10.5</v>
      </c>
      <c r="L12" s="36">
        <f t="shared" si="4"/>
        <v>0</v>
      </c>
      <c r="M12" s="37">
        <f t="shared" si="5"/>
        <v>0</v>
      </c>
      <c r="N12" s="38">
        <f t="shared" si="6"/>
        <v>0</v>
      </c>
      <c r="O12" s="10"/>
    </row>
    <row r="13" spans="2:15" ht="15" customHeight="1">
      <c r="B13" s="14" t="s">
        <v>15</v>
      </c>
      <c r="C13" s="15"/>
      <c r="D13" s="14">
        <v>31</v>
      </c>
      <c r="E13" s="16">
        <v>27</v>
      </c>
      <c r="F13" s="16">
        <f t="shared" si="7"/>
        <v>58</v>
      </c>
      <c r="G13" s="18">
        <f t="shared" si="1"/>
        <v>46.4</v>
      </c>
      <c r="H13" s="14">
        <v>31</v>
      </c>
      <c r="I13" s="16">
        <v>27</v>
      </c>
      <c r="J13" s="16">
        <f t="shared" ref="J13:J19" si="8">SUM(H13:I13)</f>
        <v>58</v>
      </c>
      <c r="K13" s="18">
        <f t="shared" si="3"/>
        <v>46.8</v>
      </c>
      <c r="L13" s="36">
        <f t="shared" si="4"/>
        <v>0</v>
      </c>
      <c r="M13" s="37">
        <f t="shared" si="5"/>
        <v>0</v>
      </c>
      <c r="N13" s="38">
        <f t="shared" si="6"/>
        <v>0</v>
      </c>
      <c r="O13" s="10"/>
    </row>
    <row r="14" spans="2:15" ht="15" customHeight="1">
      <c r="B14" s="14"/>
      <c r="C14" s="15" t="s">
        <v>30</v>
      </c>
      <c r="D14" s="14">
        <v>12</v>
      </c>
      <c r="E14" s="16">
        <v>5</v>
      </c>
      <c r="F14" s="16">
        <f t="shared" si="7"/>
        <v>17</v>
      </c>
      <c r="G14" s="18">
        <f t="shared" si="1"/>
        <v>13.6</v>
      </c>
      <c r="H14" s="14">
        <v>12</v>
      </c>
      <c r="I14" s="16">
        <v>5</v>
      </c>
      <c r="J14" s="16">
        <f t="shared" si="8"/>
        <v>17</v>
      </c>
      <c r="K14" s="18">
        <f t="shared" si="3"/>
        <v>13.7</v>
      </c>
      <c r="L14" s="36">
        <f t="shared" si="4"/>
        <v>0</v>
      </c>
      <c r="M14" s="37">
        <f t="shared" si="5"/>
        <v>0</v>
      </c>
      <c r="N14" s="38">
        <f t="shared" si="6"/>
        <v>0</v>
      </c>
      <c r="O14" s="10"/>
    </row>
    <row r="15" spans="2:15" ht="15" customHeight="1">
      <c r="B15" s="14"/>
      <c r="C15" s="15" t="s">
        <v>24</v>
      </c>
      <c r="D15" s="14">
        <v>8</v>
      </c>
      <c r="E15" s="16">
        <v>6</v>
      </c>
      <c r="F15" s="16">
        <f t="shared" si="7"/>
        <v>14</v>
      </c>
      <c r="G15" s="18">
        <f t="shared" si="1"/>
        <v>11.2</v>
      </c>
      <c r="H15" s="14">
        <v>8</v>
      </c>
      <c r="I15" s="16">
        <v>6</v>
      </c>
      <c r="J15" s="16">
        <f t="shared" si="8"/>
        <v>14</v>
      </c>
      <c r="K15" s="18">
        <f t="shared" si="3"/>
        <v>11.3</v>
      </c>
      <c r="L15" s="36">
        <f t="shared" si="4"/>
        <v>0</v>
      </c>
      <c r="M15" s="37">
        <f t="shared" si="5"/>
        <v>0</v>
      </c>
      <c r="N15" s="38">
        <f t="shared" si="6"/>
        <v>0</v>
      </c>
      <c r="O15" s="10"/>
    </row>
    <row r="16" spans="2:15" ht="15" customHeight="1">
      <c r="B16" s="14"/>
      <c r="C16" s="15" t="s">
        <v>25</v>
      </c>
      <c r="D16" s="14">
        <v>7</v>
      </c>
      <c r="E16" s="16">
        <v>9</v>
      </c>
      <c r="F16" s="16">
        <f t="shared" si="7"/>
        <v>16</v>
      </c>
      <c r="G16" s="18">
        <f t="shared" si="1"/>
        <v>12.8</v>
      </c>
      <c r="H16" s="14">
        <v>7</v>
      </c>
      <c r="I16" s="16">
        <v>9</v>
      </c>
      <c r="J16" s="16">
        <f t="shared" si="8"/>
        <v>16</v>
      </c>
      <c r="K16" s="18">
        <f t="shared" si="3"/>
        <v>12.9</v>
      </c>
      <c r="L16" s="36">
        <f t="shared" si="4"/>
        <v>0</v>
      </c>
      <c r="M16" s="37">
        <f t="shared" si="5"/>
        <v>0</v>
      </c>
      <c r="N16" s="38">
        <f t="shared" si="6"/>
        <v>0</v>
      </c>
      <c r="O16" s="10"/>
    </row>
    <row r="17" spans="2:15" ht="15" customHeight="1">
      <c r="B17" s="14"/>
      <c r="C17" s="15" t="s">
        <v>26</v>
      </c>
      <c r="D17" s="14">
        <v>1</v>
      </c>
      <c r="E17" s="16">
        <v>1</v>
      </c>
      <c r="F17" s="16">
        <f t="shared" si="7"/>
        <v>2</v>
      </c>
      <c r="G17" s="18">
        <f t="shared" si="1"/>
        <v>1.6</v>
      </c>
      <c r="H17" s="14">
        <v>1</v>
      </c>
      <c r="I17" s="16">
        <v>1</v>
      </c>
      <c r="J17" s="16">
        <f t="shared" si="8"/>
        <v>2</v>
      </c>
      <c r="K17" s="18">
        <f t="shared" si="3"/>
        <v>1.6</v>
      </c>
      <c r="L17" s="36">
        <f t="shared" si="4"/>
        <v>0</v>
      </c>
      <c r="M17" s="37">
        <f t="shared" si="5"/>
        <v>0</v>
      </c>
      <c r="N17" s="38">
        <f t="shared" si="6"/>
        <v>0</v>
      </c>
      <c r="O17" s="10"/>
    </row>
    <row r="18" spans="2:15" ht="15" customHeight="1">
      <c r="B18" s="14"/>
      <c r="C18" s="15" t="s">
        <v>27</v>
      </c>
      <c r="D18" s="14"/>
      <c r="E18" s="16">
        <v>1</v>
      </c>
      <c r="F18" s="16">
        <f t="shared" si="7"/>
        <v>1</v>
      </c>
      <c r="G18" s="18">
        <f t="shared" si="1"/>
        <v>0.8</v>
      </c>
      <c r="H18" s="14"/>
      <c r="I18" s="16">
        <v>1</v>
      </c>
      <c r="J18" s="16">
        <f t="shared" si="8"/>
        <v>1</v>
      </c>
      <c r="K18" s="18">
        <f t="shared" si="3"/>
        <v>0.8</v>
      </c>
      <c r="L18" s="36">
        <f t="shared" si="4"/>
        <v>0</v>
      </c>
      <c r="M18" s="37">
        <f t="shared" si="5"/>
        <v>0</v>
      </c>
      <c r="N18" s="38">
        <f t="shared" si="6"/>
        <v>0</v>
      </c>
      <c r="O18" s="10"/>
    </row>
    <row r="19" spans="2:15" ht="15" customHeight="1">
      <c r="B19" s="14"/>
      <c r="C19" s="15" t="s">
        <v>28</v>
      </c>
      <c r="D19" s="14">
        <v>3</v>
      </c>
      <c r="E19" s="16">
        <v>5</v>
      </c>
      <c r="F19" s="16">
        <f t="shared" si="7"/>
        <v>8</v>
      </c>
      <c r="G19" s="18">
        <f t="shared" si="1"/>
        <v>6.4</v>
      </c>
      <c r="H19" s="14">
        <v>3</v>
      </c>
      <c r="I19" s="16">
        <v>5</v>
      </c>
      <c r="J19" s="16">
        <f t="shared" si="8"/>
        <v>8</v>
      </c>
      <c r="K19" s="18">
        <f t="shared" si="3"/>
        <v>6.5</v>
      </c>
      <c r="L19" s="36">
        <f t="shared" si="4"/>
        <v>0</v>
      </c>
      <c r="M19" s="37">
        <f t="shared" si="5"/>
        <v>0</v>
      </c>
      <c r="N19" s="38">
        <f t="shared" si="6"/>
        <v>0</v>
      </c>
      <c r="O19" s="10"/>
    </row>
    <row r="20" spans="2:15" ht="15" customHeight="1">
      <c r="B20" s="14" t="s">
        <v>16</v>
      </c>
      <c r="C20" s="15"/>
      <c r="D20" s="14"/>
      <c r="E20" s="16">
        <v>1</v>
      </c>
      <c r="F20" s="16">
        <f t="shared" si="7"/>
        <v>1</v>
      </c>
      <c r="G20" s="18">
        <f t="shared" si="1"/>
        <v>0.8</v>
      </c>
      <c r="H20" s="14"/>
      <c r="I20" s="16">
        <v>1</v>
      </c>
      <c r="J20" s="16">
        <f t="shared" si="2"/>
        <v>1</v>
      </c>
      <c r="K20" s="18">
        <f t="shared" si="3"/>
        <v>0.8</v>
      </c>
      <c r="L20" s="36">
        <f t="shared" si="4"/>
        <v>0</v>
      </c>
      <c r="M20" s="37">
        <f t="shared" si="5"/>
        <v>0</v>
      </c>
      <c r="N20" s="38">
        <f t="shared" si="6"/>
        <v>0</v>
      </c>
      <c r="O20" s="10"/>
    </row>
    <row r="21" spans="2:15" ht="15" customHeight="1">
      <c r="B21" s="14" t="s">
        <v>17</v>
      </c>
      <c r="C21" s="15"/>
      <c r="D21" s="14"/>
      <c r="E21" s="16">
        <v>1</v>
      </c>
      <c r="F21" s="16">
        <f t="shared" si="7"/>
        <v>1</v>
      </c>
      <c r="G21" s="18">
        <f t="shared" si="1"/>
        <v>0.8</v>
      </c>
      <c r="H21" s="14"/>
      <c r="I21" s="16">
        <v>1</v>
      </c>
      <c r="J21" s="16">
        <f t="shared" si="2"/>
        <v>1</v>
      </c>
      <c r="K21" s="18">
        <f t="shared" si="3"/>
        <v>0.8</v>
      </c>
      <c r="L21" s="36">
        <f t="shared" si="4"/>
        <v>0</v>
      </c>
      <c r="M21" s="37">
        <f t="shared" si="5"/>
        <v>0</v>
      </c>
      <c r="N21" s="38">
        <f t="shared" si="6"/>
        <v>0</v>
      </c>
      <c r="O21" s="10"/>
    </row>
    <row r="22" spans="2:15" ht="15" customHeight="1">
      <c r="B22" s="14" t="s">
        <v>18</v>
      </c>
      <c r="C22" s="15"/>
      <c r="D22" s="14"/>
      <c r="E22" s="16">
        <v>1</v>
      </c>
      <c r="F22" s="16">
        <f t="shared" si="7"/>
        <v>1</v>
      </c>
      <c r="G22" s="18">
        <f t="shared" si="1"/>
        <v>0.8</v>
      </c>
      <c r="H22" s="14"/>
      <c r="I22" s="16">
        <v>1</v>
      </c>
      <c r="J22" s="16">
        <f t="shared" si="2"/>
        <v>1</v>
      </c>
      <c r="K22" s="18">
        <f t="shared" si="3"/>
        <v>0.8</v>
      </c>
      <c r="L22" s="36">
        <f t="shared" si="4"/>
        <v>0</v>
      </c>
      <c r="M22" s="37">
        <f t="shared" si="5"/>
        <v>0</v>
      </c>
      <c r="N22" s="38">
        <f t="shared" si="6"/>
        <v>0</v>
      </c>
      <c r="O22" s="10"/>
    </row>
    <row r="23" spans="2:15" ht="15" customHeight="1">
      <c r="B23" s="14" t="s">
        <v>19</v>
      </c>
      <c r="C23" s="15"/>
      <c r="D23" s="14"/>
      <c r="E23" s="16">
        <v>1</v>
      </c>
      <c r="F23" s="16">
        <f t="shared" si="7"/>
        <v>1</v>
      </c>
      <c r="G23" s="18">
        <f t="shared" si="1"/>
        <v>0.8</v>
      </c>
      <c r="H23" s="14"/>
      <c r="I23" s="16"/>
      <c r="J23" s="16">
        <f t="shared" si="2"/>
        <v>0</v>
      </c>
      <c r="K23" s="18">
        <f t="shared" si="3"/>
        <v>0</v>
      </c>
      <c r="L23" s="36">
        <f t="shared" si="4"/>
        <v>0</v>
      </c>
      <c r="M23" s="37">
        <f t="shared" si="5"/>
        <v>-1</v>
      </c>
      <c r="N23" s="38">
        <f t="shared" si="6"/>
        <v>-1</v>
      </c>
      <c r="O23" s="10"/>
    </row>
    <row r="24" spans="2:15" ht="15" customHeight="1">
      <c r="B24" s="14" t="s">
        <v>20</v>
      </c>
      <c r="C24" s="15"/>
      <c r="D24" s="14">
        <v>1</v>
      </c>
      <c r="E24" s="16">
        <v>4</v>
      </c>
      <c r="F24" s="16">
        <f t="shared" si="7"/>
        <v>5</v>
      </c>
      <c r="G24" s="18">
        <f t="shared" si="1"/>
        <v>4</v>
      </c>
      <c r="H24" s="14">
        <v>1</v>
      </c>
      <c r="I24" s="16">
        <v>4</v>
      </c>
      <c r="J24" s="16">
        <f t="shared" si="2"/>
        <v>5</v>
      </c>
      <c r="K24" s="18">
        <f t="shared" si="3"/>
        <v>4</v>
      </c>
      <c r="L24" s="36">
        <f t="shared" si="4"/>
        <v>0</v>
      </c>
      <c r="M24" s="37">
        <f t="shared" si="5"/>
        <v>0</v>
      </c>
      <c r="N24" s="38">
        <f t="shared" si="6"/>
        <v>0</v>
      </c>
      <c r="O24" s="10"/>
    </row>
    <row r="25" spans="2:15" ht="15" customHeight="1">
      <c r="B25" s="19" t="s">
        <v>21</v>
      </c>
      <c r="C25" s="20"/>
      <c r="D25" s="21">
        <v>1</v>
      </c>
      <c r="E25" s="22">
        <v>9</v>
      </c>
      <c r="F25" s="16">
        <f t="shared" si="7"/>
        <v>10</v>
      </c>
      <c r="G25" s="18">
        <f t="shared" si="1"/>
        <v>8</v>
      </c>
      <c r="H25" s="21">
        <v>1</v>
      </c>
      <c r="I25" s="22">
        <v>9</v>
      </c>
      <c r="J25" s="16">
        <f t="shared" si="2"/>
        <v>10</v>
      </c>
      <c r="K25" s="18">
        <f t="shared" si="3"/>
        <v>8.1</v>
      </c>
      <c r="L25" s="36">
        <f t="shared" si="4"/>
        <v>0</v>
      </c>
      <c r="M25" s="37">
        <f t="shared" si="5"/>
        <v>0</v>
      </c>
      <c r="N25" s="38">
        <f t="shared" si="6"/>
        <v>0</v>
      </c>
      <c r="O25" s="10"/>
    </row>
    <row r="26" spans="2:15" ht="15" customHeight="1">
      <c r="B26" s="23" t="s">
        <v>22</v>
      </c>
      <c r="C26" s="24"/>
      <c r="D26" s="25"/>
      <c r="E26" s="26"/>
      <c r="F26" s="27">
        <f t="shared" si="7"/>
        <v>0</v>
      </c>
      <c r="G26" s="28">
        <f t="shared" si="1"/>
        <v>0</v>
      </c>
      <c r="H26" s="25"/>
      <c r="I26" s="26"/>
      <c r="J26" s="27">
        <f t="shared" si="2"/>
        <v>0</v>
      </c>
      <c r="K26" s="28">
        <v>0</v>
      </c>
      <c r="L26" s="39">
        <f t="shared" si="4"/>
        <v>0</v>
      </c>
      <c r="M26" s="40">
        <f t="shared" si="5"/>
        <v>0</v>
      </c>
      <c r="N26" s="41">
        <f t="shared" si="6"/>
        <v>0</v>
      </c>
      <c r="O26" s="10"/>
    </row>
    <row r="27" spans="2:15" ht="15" customHeight="1" thickBot="1">
      <c r="B27" s="11"/>
      <c r="C27" s="5" t="s">
        <v>23</v>
      </c>
      <c r="D27" s="29">
        <f t="shared" ref="D27:E27" si="9">SUM(D6:D13)+SUM(D20:D26)</f>
        <v>78</v>
      </c>
      <c r="E27" s="30">
        <f t="shared" si="9"/>
        <v>47</v>
      </c>
      <c r="F27" s="30">
        <f>SUM(F6:F13)+SUM(F20:F26)</f>
        <v>125</v>
      </c>
      <c r="G27" s="31">
        <v>100</v>
      </c>
      <c r="H27" s="29">
        <f>SUM(H6:H13)+SUM(H20:H26)</f>
        <v>78</v>
      </c>
      <c r="I27" s="30">
        <f>SUM(I6:I13)+SUM(I20:I26)</f>
        <v>46</v>
      </c>
      <c r="J27" s="30">
        <f>SUM(J6:J13)+SUM(J20:J26)</f>
        <v>124</v>
      </c>
      <c r="K27" s="31">
        <v>100</v>
      </c>
      <c r="L27" s="42">
        <f>SUM(L6:L13,L20:L26)</f>
        <v>0</v>
      </c>
      <c r="M27" s="43">
        <f t="shared" ref="M27:N27" si="10">SUM(M6:M13,M20:M26)</f>
        <v>-1</v>
      </c>
      <c r="N27" s="44">
        <f t="shared" si="10"/>
        <v>-1</v>
      </c>
      <c r="O27" s="10"/>
    </row>
    <row r="28" spans="2:15" ht="15" customHeigh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8"/>
    </row>
    <row r="29" spans="2:15" ht="15" customHeight="1">
      <c r="B29" s="2"/>
      <c r="C29" s="3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5" ht="15" customHeight="1">
      <c r="C30" s="32"/>
    </row>
  </sheetData>
  <mergeCells count="4">
    <mergeCell ref="D4:G4"/>
    <mergeCell ref="H4:K4"/>
    <mergeCell ref="L4:N4"/>
    <mergeCell ref="B10:C10"/>
  </mergeCells>
  <phoneticPr fontId="3"/>
  <pageMargins left="0.70866141732283472" right="0" top="0.9055118110236221" bottom="0.31496062992125984" header="0.51181102362204722" footer="0.51181102362204722"/>
  <pageSetup paperSize="9" orientation="portrait" horizontalDpi="300" verticalDpi="300" r:id="rId1"/>
  <headerFooter alignWithMargins="0"/>
  <ignoredErrors>
    <ignoredError sqref="J6 J7:J12 J20:J2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K32"/>
  <sheetViews>
    <sheetView showGridLines="0" showZeros="0" view="pageBreakPreview" zoomScale="85" zoomScaleNormal="90" zoomScaleSheetLayoutView="85" workbookViewId="0">
      <pane xSplit="2" ySplit="5" topLeftCell="C6" activePane="bottomRight" state="frozen"/>
      <selection activeCell="G25" sqref="G25"/>
      <selection pane="topRight" activeCell="G25" sqref="G25"/>
      <selection pane="bottomLeft" activeCell="G25" sqref="G25"/>
      <selection pane="bottomRight" activeCell="K13" sqref="K13"/>
    </sheetView>
  </sheetViews>
  <sheetFormatPr defaultColWidth="10.7109375" defaultRowHeight="16.5"/>
  <cols>
    <col min="1" max="1" width="2.78515625" style="690" customWidth="1"/>
    <col min="2" max="2" width="21" style="690" customWidth="1"/>
    <col min="3" max="7" width="12.7109375" style="690" customWidth="1"/>
    <col min="8" max="11" width="13.28515625" style="690" customWidth="1"/>
    <col min="12" max="256" width="10.7109375" style="690"/>
    <col min="257" max="257" width="2.78515625" style="690" customWidth="1"/>
    <col min="258" max="258" width="21" style="690" customWidth="1"/>
    <col min="259" max="263" width="12.7109375" style="690" customWidth="1"/>
    <col min="264" max="267" width="13.28515625" style="690" customWidth="1"/>
    <col min="268" max="512" width="10.7109375" style="690"/>
    <col min="513" max="513" width="2.78515625" style="690" customWidth="1"/>
    <col min="514" max="514" width="21" style="690" customWidth="1"/>
    <col min="515" max="519" width="12.7109375" style="690" customWidth="1"/>
    <col min="520" max="523" width="13.28515625" style="690" customWidth="1"/>
    <col min="524" max="768" width="10.7109375" style="690"/>
    <col min="769" max="769" width="2.78515625" style="690" customWidth="1"/>
    <col min="770" max="770" width="21" style="690" customWidth="1"/>
    <col min="771" max="775" width="12.7109375" style="690" customWidth="1"/>
    <col min="776" max="779" width="13.28515625" style="690" customWidth="1"/>
    <col min="780" max="1024" width="10.7109375" style="690"/>
    <col min="1025" max="1025" width="2.78515625" style="690" customWidth="1"/>
    <col min="1026" max="1026" width="21" style="690" customWidth="1"/>
    <col min="1027" max="1031" width="12.7109375" style="690" customWidth="1"/>
    <col min="1032" max="1035" width="13.28515625" style="690" customWidth="1"/>
    <col min="1036" max="1280" width="10.7109375" style="690"/>
    <col min="1281" max="1281" width="2.78515625" style="690" customWidth="1"/>
    <col min="1282" max="1282" width="21" style="690" customWidth="1"/>
    <col min="1283" max="1287" width="12.7109375" style="690" customWidth="1"/>
    <col min="1288" max="1291" width="13.28515625" style="690" customWidth="1"/>
    <col min="1292" max="1536" width="10.7109375" style="690"/>
    <col min="1537" max="1537" width="2.78515625" style="690" customWidth="1"/>
    <col min="1538" max="1538" width="21" style="690" customWidth="1"/>
    <col min="1539" max="1543" width="12.7109375" style="690" customWidth="1"/>
    <col min="1544" max="1547" width="13.28515625" style="690" customWidth="1"/>
    <col min="1548" max="1792" width="10.7109375" style="690"/>
    <col min="1793" max="1793" width="2.78515625" style="690" customWidth="1"/>
    <col min="1794" max="1794" width="21" style="690" customWidth="1"/>
    <col min="1795" max="1799" width="12.7109375" style="690" customWidth="1"/>
    <col min="1800" max="1803" width="13.28515625" style="690" customWidth="1"/>
    <col min="1804" max="2048" width="10.7109375" style="690"/>
    <col min="2049" max="2049" width="2.78515625" style="690" customWidth="1"/>
    <col min="2050" max="2050" width="21" style="690" customWidth="1"/>
    <col min="2051" max="2055" width="12.7109375" style="690" customWidth="1"/>
    <col min="2056" max="2059" width="13.28515625" style="690" customWidth="1"/>
    <col min="2060" max="2304" width="10.7109375" style="690"/>
    <col min="2305" max="2305" width="2.78515625" style="690" customWidth="1"/>
    <col min="2306" max="2306" width="21" style="690" customWidth="1"/>
    <col min="2307" max="2311" width="12.7109375" style="690" customWidth="1"/>
    <col min="2312" max="2315" width="13.28515625" style="690" customWidth="1"/>
    <col min="2316" max="2560" width="10.7109375" style="690"/>
    <col min="2561" max="2561" width="2.78515625" style="690" customWidth="1"/>
    <col min="2562" max="2562" width="21" style="690" customWidth="1"/>
    <col min="2563" max="2567" width="12.7109375" style="690" customWidth="1"/>
    <col min="2568" max="2571" width="13.28515625" style="690" customWidth="1"/>
    <col min="2572" max="2816" width="10.7109375" style="690"/>
    <col min="2817" max="2817" width="2.78515625" style="690" customWidth="1"/>
    <col min="2818" max="2818" width="21" style="690" customWidth="1"/>
    <col min="2819" max="2823" width="12.7109375" style="690" customWidth="1"/>
    <col min="2824" max="2827" width="13.28515625" style="690" customWidth="1"/>
    <col min="2828" max="3072" width="10.7109375" style="690"/>
    <col min="3073" max="3073" width="2.78515625" style="690" customWidth="1"/>
    <col min="3074" max="3074" width="21" style="690" customWidth="1"/>
    <col min="3075" max="3079" width="12.7109375" style="690" customWidth="1"/>
    <col min="3080" max="3083" width="13.28515625" style="690" customWidth="1"/>
    <col min="3084" max="3328" width="10.7109375" style="690"/>
    <col min="3329" max="3329" width="2.78515625" style="690" customWidth="1"/>
    <col min="3330" max="3330" width="21" style="690" customWidth="1"/>
    <col min="3331" max="3335" width="12.7109375" style="690" customWidth="1"/>
    <col min="3336" max="3339" width="13.28515625" style="690" customWidth="1"/>
    <col min="3340" max="3584" width="10.7109375" style="690"/>
    <col min="3585" max="3585" width="2.78515625" style="690" customWidth="1"/>
    <col min="3586" max="3586" width="21" style="690" customWidth="1"/>
    <col min="3587" max="3591" width="12.7109375" style="690" customWidth="1"/>
    <col min="3592" max="3595" width="13.28515625" style="690" customWidth="1"/>
    <col min="3596" max="3840" width="10.7109375" style="690"/>
    <col min="3841" max="3841" width="2.78515625" style="690" customWidth="1"/>
    <col min="3842" max="3842" width="21" style="690" customWidth="1"/>
    <col min="3843" max="3847" width="12.7109375" style="690" customWidth="1"/>
    <col min="3848" max="3851" width="13.28515625" style="690" customWidth="1"/>
    <col min="3852" max="4096" width="10.7109375" style="690"/>
    <col min="4097" max="4097" width="2.78515625" style="690" customWidth="1"/>
    <col min="4098" max="4098" width="21" style="690" customWidth="1"/>
    <col min="4099" max="4103" width="12.7109375" style="690" customWidth="1"/>
    <col min="4104" max="4107" width="13.28515625" style="690" customWidth="1"/>
    <col min="4108" max="4352" width="10.7109375" style="690"/>
    <col min="4353" max="4353" width="2.78515625" style="690" customWidth="1"/>
    <col min="4354" max="4354" width="21" style="690" customWidth="1"/>
    <col min="4355" max="4359" width="12.7109375" style="690" customWidth="1"/>
    <col min="4360" max="4363" width="13.28515625" style="690" customWidth="1"/>
    <col min="4364" max="4608" width="10.7109375" style="690"/>
    <col min="4609" max="4609" width="2.78515625" style="690" customWidth="1"/>
    <col min="4610" max="4610" width="21" style="690" customWidth="1"/>
    <col min="4611" max="4615" width="12.7109375" style="690" customWidth="1"/>
    <col min="4616" max="4619" width="13.28515625" style="690" customWidth="1"/>
    <col min="4620" max="4864" width="10.7109375" style="690"/>
    <col min="4865" max="4865" width="2.78515625" style="690" customWidth="1"/>
    <col min="4866" max="4866" width="21" style="690" customWidth="1"/>
    <col min="4867" max="4871" width="12.7109375" style="690" customWidth="1"/>
    <col min="4872" max="4875" width="13.28515625" style="690" customWidth="1"/>
    <col min="4876" max="5120" width="10.7109375" style="690"/>
    <col min="5121" max="5121" width="2.78515625" style="690" customWidth="1"/>
    <col min="5122" max="5122" width="21" style="690" customWidth="1"/>
    <col min="5123" max="5127" width="12.7109375" style="690" customWidth="1"/>
    <col min="5128" max="5131" width="13.28515625" style="690" customWidth="1"/>
    <col min="5132" max="5376" width="10.7109375" style="690"/>
    <col min="5377" max="5377" width="2.78515625" style="690" customWidth="1"/>
    <col min="5378" max="5378" width="21" style="690" customWidth="1"/>
    <col min="5379" max="5383" width="12.7109375" style="690" customWidth="1"/>
    <col min="5384" max="5387" width="13.28515625" style="690" customWidth="1"/>
    <col min="5388" max="5632" width="10.7109375" style="690"/>
    <col min="5633" max="5633" width="2.78515625" style="690" customWidth="1"/>
    <col min="5634" max="5634" width="21" style="690" customWidth="1"/>
    <col min="5635" max="5639" width="12.7109375" style="690" customWidth="1"/>
    <col min="5640" max="5643" width="13.28515625" style="690" customWidth="1"/>
    <col min="5644" max="5888" width="10.7109375" style="690"/>
    <col min="5889" max="5889" width="2.78515625" style="690" customWidth="1"/>
    <col min="5890" max="5890" width="21" style="690" customWidth="1"/>
    <col min="5891" max="5895" width="12.7109375" style="690" customWidth="1"/>
    <col min="5896" max="5899" width="13.28515625" style="690" customWidth="1"/>
    <col min="5900" max="6144" width="10.7109375" style="690"/>
    <col min="6145" max="6145" width="2.78515625" style="690" customWidth="1"/>
    <col min="6146" max="6146" width="21" style="690" customWidth="1"/>
    <col min="6147" max="6151" width="12.7109375" style="690" customWidth="1"/>
    <col min="6152" max="6155" width="13.28515625" style="690" customWidth="1"/>
    <col min="6156" max="6400" width="10.7109375" style="690"/>
    <col min="6401" max="6401" width="2.78515625" style="690" customWidth="1"/>
    <col min="6402" max="6402" width="21" style="690" customWidth="1"/>
    <col min="6403" max="6407" width="12.7109375" style="690" customWidth="1"/>
    <col min="6408" max="6411" width="13.28515625" style="690" customWidth="1"/>
    <col min="6412" max="6656" width="10.7109375" style="690"/>
    <col min="6657" max="6657" width="2.78515625" style="690" customWidth="1"/>
    <col min="6658" max="6658" width="21" style="690" customWidth="1"/>
    <col min="6659" max="6663" width="12.7109375" style="690" customWidth="1"/>
    <col min="6664" max="6667" width="13.28515625" style="690" customWidth="1"/>
    <col min="6668" max="6912" width="10.7109375" style="690"/>
    <col min="6913" max="6913" width="2.78515625" style="690" customWidth="1"/>
    <col min="6914" max="6914" width="21" style="690" customWidth="1"/>
    <col min="6915" max="6919" width="12.7109375" style="690" customWidth="1"/>
    <col min="6920" max="6923" width="13.28515625" style="690" customWidth="1"/>
    <col min="6924" max="7168" width="10.7109375" style="690"/>
    <col min="7169" max="7169" width="2.78515625" style="690" customWidth="1"/>
    <col min="7170" max="7170" width="21" style="690" customWidth="1"/>
    <col min="7171" max="7175" width="12.7109375" style="690" customWidth="1"/>
    <col min="7176" max="7179" width="13.28515625" style="690" customWidth="1"/>
    <col min="7180" max="7424" width="10.7109375" style="690"/>
    <col min="7425" max="7425" width="2.78515625" style="690" customWidth="1"/>
    <col min="7426" max="7426" width="21" style="690" customWidth="1"/>
    <col min="7427" max="7431" width="12.7109375" style="690" customWidth="1"/>
    <col min="7432" max="7435" width="13.28515625" style="690" customWidth="1"/>
    <col min="7436" max="7680" width="10.7109375" style="690"/>
    <col min="7681" max="7681" width="2.78515625" style="690" customWidth="1"/>
    <col min="7682" max="7682" width="21" style="690" customWidth="1"/>
    <col min="7683" max="7687" width="12.7109375" style="690" customWidth="1"/>
    <col min="7688" max="7691" width="13.28515625" style="690" customWidth="1"/>
    <col min="7692" max="7936" width="10.7109375" style="690"/>
    <col min="7937" max="7937" width="2.78515625" style="690" customWidth="1"/>
    <col min="7938" max="7938" width="21" style="690" customWidth="1"/>
    <col min="7939" max="7943" width="12.7109375" style="690" customWidth="1"/>
    <col min="7944" max="7947" width="13.28515625" style="690" customWidth="1"/>
    <col min="7948" max="8192" width="10.7109375" style="690"/>
    <col min="8193" max="8193" width="2.78515625" style="690" customWidth="1"/>
    <col min="8194" max="8194" width="21" style="690" customWidth="1"/>
    <col min="8195" max="8199" width="12.7109375" style="690" customWidth="1"/>
    <col min="8200" max="8203" width="13.28515625" style="690" customWidth="1"/>
    <col min="8204" max="8448" width="10.7109375" style="690"/>
    <col min="8449" max="8449" width="2.78515625" style="690" customWidth="1"/>
    <col min="8450" max="8450" width="21" style="690" customWidth="1"/>
    <col min="8451" max="8455" width="12.7109375" style="690" customWidth="1"/>
    <col min="8456" max="8459" width="13.28515625" style="690" customWidth="1"/>
    <col min="8460" max="8704" width="10.7109375" style="690"/>
    <col min="8705" max="8705" width="2.78515625" style="690" customWidth="1"/>
    <col min="8706" max="8706" width="21" style="690" customWidth="1"/>
    <col min="8707" max="8711" width="12.7109375" style="690" customWidth="1"/>
    <col min="8712" max="8715" width="13.28515625" style="690" customWidth="1"/>
    <col min="8716" max="8960" width="10.7109375" style="690"/>
    <col min="8961" max="8961" width="2.78515625" style="690" customWidth="1"/>
    <col min="8962" max="8962" width="21" style="690" customWidth="1"/>
    <col min="8963" max="8967" width="12.7109375" style="690" customWidth="1"/>
    <col min="8968" max="8971" width="13.28515625" style="690" customWidth="1"/>
    <col min="8972" max="9216" width="10.7109375" style="690"/>
    <col min="9217" max="9217" width="2.78515625" style="690" customWidth="1"/>
    <col min="9218" max="9218" width="21" style="690" customWidth="1"/>
    <col min="9219" max="9223" width="12.7109375" style="690" customWidth="1"/>
    <col min="9224" max="9227" width="13.28515625" style="690" customWidth="1"/>
    <col min="9228" max="9472" width="10.7109375" style="690"/>
    <col min="9473" max="9473" width="2.78515625" style="690" customWidth="1"/>
    <col min="9474" max="9474" width="21" style="690" customWidth="1"/>
    <col min="9475" max="9479" width="12.7109375" style="690" customWidth="1"/>
    <col min="9480" max="9483" width="13.28515625" style="690" customWidth="1"/>
    <col min="9484" max="9728" width="10.7109375" style="690"/>
    <col min="9729" max="9729" width="2.78515625" style="690" customWidth="1"/>
    <col min="9730" max="9730" width="21" style="690" customWidth="1"/>
    <col min="9731" max="9735" width="12.7109375" style="690" customWidth="1"/>
    <col min="9736" max="9739" width="13.28515625" style="690" customWidth="1"/>
    <col min="9740" max="9984" width="10.7109375" style="690"/>
    <col min="9985" max="9985" width="2.78515625" style="690" customWidth="1"/>
    <col min="9986" max="9986" width="21" style="690" customWidth="1"/>
    <col min="9987" max="9991" width="12.7109375" style="690" customWidth="1"/>
    <col min="9992" max="9995" width="13.28515625" style="690" customWidth="1"/>
    <col min="9996" max="10240" width="10.7109375" style="690"/>
    <col min="10241" max="10241" width="2.78515625" style="690" customWidth="1"/>
    <col min="10242" max="10242" width="21" style="690" customWidth="1"/>
    <col min="10243" max="10247" width="12.7109375" style="690" customWidth="1"/>
    <col min="10248" max="10251" width="13.28515625" style="690" customWidth="1"/>
    <col min="10252" max="10496" width="10.7109375" style="690"/>
    <col min="10497" max="10497" width="2.78515625" style="690" customWidth="1"/>
    <col min="10498" max="10498" width="21" style="690" customWidth="1"/>
    <col min="10499" max="10503" width="12.7109375" style="690" customWidth="1"/>
    <col min="10504" max="10507" width="13.28515625" style="690" customWidth="1"/>
    <col min="10508" max="10752" width="10.7109375" style="690"/>
    <col min="10753" max="10753" width="2.78515625" style="690" customWidth="1"/>
    <col min="10754" max="10754" width="21" style="690" customWidth="1"/>
    <col min="10755" max="10759" width="12.7109375" style="690" customWidth="1"/>
    <col min="10760" max="10763" width="13.28515625" style="690" customWidth="1"/>
    <col min="10764" max="11008" width="10.7109375" style="690"/>
    <col min="11009" max="11009" width="2.78515625" style="690" customWidth="1"/>
    <col min="11010" max="11010" width="21" style="690" customWidth="1"/>
    <col min="11011" max="11015" width="12.7109375" style="690" customWidth="1"/>
    <col min="11016" max="11019" width="13.28515625" style="690" customWidth="1"/>
    <col min="11020" max="11264" width="10.7109375" style="690"/>
    <col min="11265" max="11265" width="2.78515625" style="690" customWidth="1"/>
    <col min="11266" max="11266" width="21" style="690" customWidth="1"/>
    <col min="11267" max="11271" width="12.7109375" style="690" customWidth="1"/>
    <col min="11272" max="11275" width="13.28515625" style="690" customWidth="1"/>
    <col min="11276" max="11520" width="10.7109375" style="690"/>
    <col min="11521" max="11521" width="2.78515625" style="690" customWidth="1"/>
    <col min="11522" max="11522" width="21" style="690" customWidth="1"/>
    <col min="11523" max="11527" width="12.7109375" style="690" customWidth="1"/>
    <col min="11528" max="11531" width="13.28515625" style="690" customWidth="1"/>
    <col min="11532" max="11776" width="10.7109375" style="690"/>
    <col min="11777" max="11777" width="2.78515625" style="690" customWidth="1"/>
    <col min="11778" max="11778" width="21" style="690" customWidth="1"/>
    <col min="11779" max="11783" width="12.7109375" style="690" customWidth="1"/>
    <col min="11784" max="11787" width="13.28515625" style="690" customWidth="1"/>
    <col min="11788" max="12032" width="10.7109375" style="690"/>
    <col min="12033" max="12033" width="2.78515625" style="690" customWidth="1"/>
    <col min="12034" max="12034" width="21" style="690" customWidth="1"/>
    <col min="12035" max="12039" width="12.7109375" style="690" customWidth="1"/>
    <col min="12040" max="12043" width="13.28515625" style="690" customWidth="1"/>
    <col min="12044" max="12288" width="10.7109375" style="690"/>
    <col min="12289" max="12289" width="2.78515625" style="690" customWidth="1"/>
    <col min="12290" max="12290" width="21" style="690" customWidth="1"/>
    <col min="12291" max="12295" width="12.7109375" style="690" customWidth="1"/>
    <col min="12296" max="12299" width="13.28515625" style="690" customWidth="1"/>
    <col min="12300" max="12544" width="10.7109375" style="690"/>
    <col min="12545" max="12545" width="2.78515625" style="690" customWidth="1"/>
    <col min="12546" max="12546" width="21" style="690" customWidth="1"/>
    <col min="12547" max="12551" width="12.7109375" style="690" customWidth="1"/>
    <col min="12552" max="12555" width="13.28515625" style="690" customWidth="1"/>
    <col min="12556" max="12800" width="10.7109375" style="690"/>
    <col min="12801" max="12801" width="2.78515625" style="690" customWidth="1"/>
    <col min="12802" max="12802" width="21" style="690" customWidth="1"/>
    <col min="12803" max="12807" width="12.7109375" style="690" customWidth="1"/>
    <col min="12808" max="12811" width="13.28515625" style="690" customWidth="1"/>
    <col min="12812" max="13056" width="10.7109375" style="690"/>
    <col min="13057" max="13057" width="2.78515625" style="690" customWidth="1"/>
    <col min="13058" max="13058" width="21" style="690" customWidth="1"/>
    <col min="13059" max="13063" width="12.7109375" style="690" customWidth="1"/>
    <col min="13064" max="13067" width="13.28515625" style="690" customWidth="1"/>
    <col min="13068" max="13312" width="10.7109375" style="690"/>
    <col min="13313" max="13313" width="2.78515625" style="690" customWidth="1"/>
    <col min="13314" max="13314" width="21" style="690" customWidth="1"/>
    <col min="13315" max="13319" width="12.7109375" style="690" customWidth="1"/>
    <col min="13320" max="13323" width="13.28515625" style="690" customWidth="1"/>
    <col min="13324" max="13568" width="10.7109375" style="690"/>
    <col min="13569" max="13569" width="2.78515625" style="690" customWidth="1"/>
    <col min="13570" max="13570" width="21" style="690" customWidth="1"/>
    <col min="13571" max="13575" width="12.7109375" style="690" customWidth="1"/>
    <col min="13576" max="13579" width="13.28515625" style="690" customWidth="1"/>
    <col min="13580" max="13824" width="10.7109375" style="690"/>
    <col min="13825" max="13825" width="2.78515625" style="690" customWidth="1"/>
    <col min="13826" max="13826" width="21" style="690" customWidth="1"/>
    <col min="13827" max="13831" width="12.7109375" style="690" customWidth="1"/>
    <col min="13832" max="13835" width="13.28515625" style="690" customWidth="1"/>
    <col min="13836" max="14080" width="10.7109375" style="690"/>
    <col min="14081" max="14081" width="2.78515625" style="690" customWidth="1"/>
    <col min="14082" max="14082" width="21" style="690" customWidth="1"/>
    <col min="14083" max="14087" width="12.7109375" style="690" customWidth="1"/>
    <col min="14088" max="14091" width="13.28515625" style="690" customWidth="1"/>
    <col min="14092" max="14336" width="10.7109375" style="690"/>
    <col min="14337" max="14337" width="2.78515625" style="690" customWidth="1"/>
    <col min="14338" max="14338" width="21" style="690" customWidth="1"/>
    <col min="14339" max="14343" width="12.7109375" style="690" customWidth="1"/>
    <col min="14344" max="14347" width="13.28515625" style="690" customWidth="1"/>
    <col min="14348" max="14592" width="10.7109375" style="690"/>
    <col min="14593" max="14593" width="2.78515625" style="690" customWidth="1"/>
    <col min="14594" max="14594" width="21" style="690" customWidth="1"/>
    <col min="14595" max="14599" width="12.7109375" style="690" customWidth="1"/>
    <col min="14600" max="14603" width="13.28515625" style="690" customWidth="1"/>
    <col min="14604" max="14848" width="10.7109375" style="690"/>
    <col min="14849" max="14849" width="2.78515625" style="690" customWidth="1"/>
    <col min="14850" max="14850" width="21" style="690" customWidth="1"/>
    <col min="14851" max="14855" width="12.7109375" style="690" customWidth="1"/>
    <col min="14856" max="14859" width="13.28515625" style="690" customWidth="1"/>
    <col min="14860" max="15104" width="10.7109375" style="690"/>
    <col min="15105" max="15105" width="2.78515625" style="690" customWidth="1"/>
    <col min="15106" max="15106" width="21" style="690" customWidth="1"/>
    <col min="15107" max="15111" width="12.7109375" style="690" customWidth="1"/>
    <col min="15112" max="15115" width="13.28515625" style="690" customWidth="1"/>
    <col min="15116" max="15360" width="10.7109375" style="690"/>
    <col min="15361" max="15361" width="2.78515625" style="690" customWidth="1"/>
    <col min="15362" max="15362" width="21" style="690" customWidth="1"/>
    <col min="15363" max="15367" width="12.7109375" style="690" customWidth="1"/>
    <col min="15368" max="15371" width="13.28515625" style="690" customWidth="1"/>
    <col min="15372" max="15616" width="10.7109375" style="690"/>
    <col min="15617" max="15617" width="2.78515625" style="690" customWidth="1"/>
    <col min="15618" max="15618" width="21" style="690" customWidth="1"/>
    <col min="15619" max="15623" width="12.7109375" style="690" customWidth="1"/>
    <col min="15624" max="15627" width="13.28515625" style="690" customWidth="1"/>
    <col min="15628" max="15872" width="10.7109375" style="690"/>
    <col min="15873" max="15873" width="2.78515625" style="690" customWidth="1"/>
    <col min="15874" max="15874" width="21" style="690" customWidth="1"/>
    <col min="15875" max="15879" width="12.7109375" style="690" customWidth="1"/>
    <col min="15880" max="15883" width="13.28515625" style="690" customWidth="1"/>
    <col min="15884" max="16128" width="10.7109375" style="690"/>
    <col min="16129" max="16129" width="2.78515625" style="690" customWidth="1"/>
    <col min="16130" max="16130" width="21" style="690" customWidth="1"/>
    <col min="16131" max="16135" width="12.7109375" style="690" customWidth="1"/>
    <col min="16136" max="16139" width="13.28515625" style="690" customWidth="1"/>
    <col min="16140" max="16384" width="10.7109375" style="690"/>
  </cols>
  <sheetData>
    <row r="1" spans="2:11" ht="20.149999999999999" customHeight="1">
      <c r="B1" s="689" t="s">
        <v>191</v>
      </c>
    </row>
    <row r="2" spans="2:11" ht="20.149999999999999" customHeight="1" thickBot="1">
      <c r="B2" s="691"/>
      <c r="C2" s="691"/>
      <c r="D2" s="691"/>
      <c r="E2" s="691"/>
      <c r="F2" s="691"/>
      <c r="G2" s="691"/>
      <c r="I2" s="692"/>
      <c r="K2" s="693" t="s">
        <v>192</v>
      </c>
    </row>
    <row r="3" spans="2:11" ht="20.149999999999999" customHeight="1">
      <c r="B3" s="694" t="s">
        <v>193</v>
      </c>
      <c r="C3" s="695"/>
      <c r="D3" s="695"/>
      <c r="E3" s="696"/>
      <c r="F3" s="696"/>
      <c r="G3" s="692"/>
      <c r="H3" s="697" t="s">
        <v>36</v>
      </c>
      <c r="I3" s="698"/>
      <c r="J3" s="699" t="s">
        <v>37</v>
      </c>
      <c r="K3" s="698"/>
    </row>
    <row r="4" spans="2:11" ht="20.149999999999999" customHeight="1">
      <c r="B4" s="700"/>
      <c r="C4" s="701" t="s">
        <v>194</v>
      </c>
      <c r="D4" s="702" t="s">
        <v>195</v>
      </c>
      <c r="E4" s="703" t="s">
        <v>40</v>
      </c>
      <c r="F4" s="702" t="s">
        <v>125</v>
      </c>
      <c r="G4" s="704" t="s">
        <v>126</v>
      </c>
      <c r="H4" s="705"/>
      <c r="I4" s="706"/>
      <c r="J4" s="707"/>
      <c r="K4" s="706"/>
    </row>
    <row r="5" spans="2:11" ht="39.75" customHeight="1" thickBot="1">
      <c r="B5" s="708" t="s">
        <v>196</v>
      </c>
      <c r="C5" s="709" t="s">
        <v>197</v>
      </c>
      <c r="D5" s="710"/>
      <c r="E5" s="711"/>
      <c r="F5" s="710" t="s">
        <v>45</v>
      </c>
      <c r="G5" s="712" t="s">
        <v>46</v>
      </c>
      <c r="H5" s="713" t="s">
        <v>86</v>
      </c>
      <c r="I5" s="714" t="s">
        <v>198</v>
      </c>
      <c r="J5" s="715" t="s">
        <v>87</v>
      </c>
      <c r="K5" s="714" t="s">
        <v>199</v>
      </c>
    </row>
    <row r="6" spans="2:11" ht="20.149999999999999" customHeight="1" thickBot="1">
      <c r="B6" s="716" t="s">
        <v>200</v>
      </c>
      <c r="C6" s="717">
        <v>44808192</v>
      </c>
      <c r="D6" s="718">
        <v>45091654</v>
      </c>
      <c r="E6" s="719">
        <v>44358723</v>
      </c>
      <c r="F6" s="720">
        <v>44094179</v>
      </c>
      <c r="G6" s="721">
        <v>44174369</v>
      </c>
      <c r="H6" s="722">
        <f>G6-F6</f>
        <v>80190</v>
      </c>
      <c r="I6" s="723">
        <f>IF(AND(F6=0,G6=0),"",IF(AND(F6&gt;0,G6=0),"皆減",IF(AND(F6=0,G6&gt;0),"皆増",ROUND(H6/F6*100,1))))</f>
        <v>0.2</v>
      </c>
      <c r="J6" s="722">
        <f>G6-C6</f>
        <v>-633823</v>
      </c>
      <c r="K6" s="723">
        <f>IF(AND(C6=0,G6=0),"",IF(AND(C6&gt;0,G6=0),"皆減",IF(AND(C6=0,G6&gt;0),"皆増",ROUND(J6/C6*100,1))))</f>
        <v>-1.4</v>
      </c>
    </row>
    <row r="7" spans="2:11" ht="19.5" customHeight="1">
      <c r="B7" s="724" t="s">
        <v>201</v>
      </c>
      <c r="C7" s="725">
        <v>44554056</v>
      </c>
      <c r="D7" s="726">
        <v>44830870</v>
      </c>
      <c r="E7" s="727">
        <v>44308431</v>
      </c>
      <c r="F7" s="728">
        <v>44077502</v>
      </c>
      <c r="G7" s="727">
        <v>44107399</v>
      </c>
      <c r="H7" s="729">
        <f t="shared" ref="H7:H28" si="0">G7-F7</f>
        <v>29897</v>
      </c>
      <c r="I7" s="730">
        <f t="shared" ref="I7:I28" si="1">IF(AND(F7=0,G7=0),"",IF(AND(F7&gt;0,G7=0),"皆減",IF(AND(F7=0,G7&gt;0),"皆増",ROUND(H7/F7*100,1))))</f>
        <v>0.1</v>
      </c>
      <c r="J7" s="729">
        <f t="shared" ref="J7:J28" si="2">G7-C7</f>
        <v>-446657</v>
      </c>
      <c r="K7" s="730">
        <f t="shared" ref="K7:K28" si="3">IF(AND(C7=0,G7=0),"",IF(AND(C7&gt;0,G7=0),"皆減",IF(AND(C7=0,G7&gt;0),"皆増",ROUND(J7/C7*100,1))))</f>
        <v>-1</v>
      </c>
    </row>
    <row r="8" spans="2:11" ht="20.149999999999999" customHeight="1">
      <c r="B8" s="731" t="s">
        <v>202</v>
      </c>
      <c r="C8" s="732">
        <v>37893223</v>
      </c>
      <c r="D8" s="733">
        <v>38012551</v>
      </c>
      <c r="E8" s="734">
        <v>37576497</v>
      </c>
      <c r="F8" s="735">
        <v>34807617</v>
      </c>
      <c r="G8" s="736">
        <v>36899427</v>
      </c>
      <c r="H8" s="737">
        <f t="shared" si="0"/>
        <v>2091810</v>
      </c>
      <c r="I8" s="738">
        <f t="shared" si="1"/>
        <v>6</v>
      </c>
      <c r="J8" s="737">
        <f t="shared" si="2"/>
        <v>-993796</v>
      </c>
      <c r="K8" s="738">
        <f t="shared" si="3"/>
        <v>-2.6</v>
      </c>
    </row>
    <row r="9" spans="2:11" ht="20.149999999999999" customHeight="1">
      <c r="B9" s="739" t="s">
        <v>203</v>
      </c>
      <c r="C9" s="740">
        <v>733909</v>
      </c>
      <c r="D9" s="741">
        <v>578614</v>
      </c>
      <c r="E9" s="742">
        <v>515754</v>
      </c>
      <c r="F9" s="743">
        <v>686651</v>
      </c>
      <c r="G9" s="744">
        <v>891136</v>
      </c>
      <c r="H9" s="745">
        <f>G9-F9</f>
        <v>204485</v>
      </c>
      <c r="I9" s="746">
        <f>IF(AND(F9=0,G9=0),"",IF(AND(F9&gt;0,G9=0),"皆減",IF(AND(F9=0,G9&gt;0),"皆増",ROUND(H9/F9*100,1))))</f>
        <v>29.8</v>
      </c>
      <c r="J9" s="745">
        <f>G9-C9</f>
        <v>157227</v>
      </c>
      <c r="K9" s="746">
        <f>IF(AND(C9=0,G9=0),"",IF(AND(C9&gt;0,G9=0),"皆減",IF(AND(C9=0,G9&gt;0),"皆増",ROUND(J9/C9*100,1))))</f>
        <v>21.4</v>
      </c>
    </row>
    <row r="10" spans="2:11" ht="20.149999999999999" customHeight="1" thickBot="1">
      <c r="B10" s="747" t="s">
        <v>204</v>
      </c>
      <c r="C10" s="717">
        <v>254136</v>
      </c>
      <c r="D10" s="718">
        <v>260784</v>
      </c>
      <c r="E10" s="719">
        <v>50292</v>
      </c>
      <c r="F10" s="748">
        <v>16677</v>
      </c>
      <c r="G10" s="719">
        <v>66970</v>
      </c>
      <c r="H10" s="722">
        <f t="shared" si="0"/>
        <v>50293</v>
      </c>
      <c r="I10" s="723">
        <f t="shared" si="1"/>
        <v>301.60000000000002</v>
      </c>
      <c r="J10" s="722">
        <f t="shared" si="2"/>
        <v>-187166</v>
      </c>
      <c r="K10" s="723">
        <f t="shared" si="3"/>
        <v>-73.599999999999994</v>
      </c>
    </row>
    <row r="11" spans="2:11" ht="20.149999999999999" customHeight="1" thickBot="1">
      <c r="B11" s="747" t="s">
        <v>205</v>
      </c>
      <c r="C11" s="717">
        <v>40243105</v>
      </c>
      <c r="D11" s="718">
        <v>41025083</v>
      </c>
      <c r="E11" s="719">
        <v>39915844</v>
      </c>
      <c r="F11" s="748">
        <v>40767203</v>
      </c>
      <c r="G11" s="719">
        <v>40546312</v>
      </c>
      <c r="H11" s="722">
        <f t="shared" si="0"/>
        <v>-220891</v>
      </c>
      <c r="I11" s="723">
        <f t="shared" si="1"/>
        <v>-0.5</v>
      </c>
      <c r="J11" s="722">
        <f t="shared" si="2"/>
        <v>303207</v>
      </c>
      <c r="K11" s="723">
        <f t="shared" si="3"/>
        <v>0.8</v>
      </c>
    </row>
    <row r="12" spans="2:11" ht="20.149999999999999" customHeight="1">
      <c r="B12" s="724" t="s">
        <v>206</v>
      </c>
      <c r="C12" s="725">
        <v>40145623</v>
      </c>
      <c r="D12" s="726">
        <v>40501784</v>
      </c>
      <c r="E12" s="727">
        <v>39836584</v>
      </c>
      <c r="F12" s="728">
        <v>40672928</v>
      </c>
      <c r="G12" s="727">
        <v>40473257</v>
      </c>
      <c r="H12" s="729">
        <f t="shared" si="0"/>
        <v>-199671</v>
      </c>
      <c r="I12" s="730">
        <f t="shared" si="1"/>
        <v>-0.5</v>
      </c>
      <c r="J12" s="729">
        <f t="shared" si="2"/>
        <v>327634</v>
      </c>
      <c r="K12" s="730">
        <f t="shared" si="3"/>
        <v>0.8</v>
      </c>
    </row>
    <row r="13" spans="2:11" ht="20.149999999999999" customHeight="1">
      <c r="B13" s="731" t="s">
        <v>207</v>
      </c>
      <c r="C13" s="732">
        <v>37599545</v>
      </c>
      <c r="D13" s="733">
        <v>38133670</v>
      </c>
      <c r="E13" s="734">
        <v>37520530</v>
      </c>
      <c r="F13" s="749">
        <v>38146912</v>
      </c>
      <c r="G13" s="734">
        <v>38289447</v>
      </c>
      <c r="H13" s="737">
        <f t="shared" si="0"/>
        <v>142535</v>
      </c>
      <c r="I13" s="738">
        <f t="shared" si="1"/>
        <v>0.4</v>
      </c>
      <c r="J13" s="737">
        <f t="shared" si="2"/>
        <v>689902</v>
      </c>
      <c r="K13" s="738">
        <f t="shared" si="3"/>
        <v>1.8</v>
      </c>
    </row>
    <row r="14" spans="2:11" ht="20.149999999999999" customHeight="1" thickBot="1">
      <c r="B14" s="747" t="s">
        <v>208</v>
      </c>
      <c r="C14" s="717">
        <v>97482</v>
      </c>
      <c r="D14" s="718">
        <v>523299</v>
      </c>
      <c r="E14" s="719">
        <v>79260</v>
      </c>
      <c r="F14" s="748">
        <v>94275</v>
      </c>
      <c r="G14" s="719">
        <v>73055</v>
      </c>
      <c r="H14" s="722">
        <f t="shared" si="0"/>
        <v>-21220</v>
      </c>
      <c r="I14" s="723">
        <f t="shared" si="1"/>
        <v>-22.5</v>
      </c>
      <c r="J14" s="722">
        <f t="shared" si="2"/>
        <v>-24427</v>
      </c>
      <c r="K14" s="723">
        <f t="shared" si="3"/>
        <v>-25.1</v>
      </c>
    </row>
    <row r="15" spans="2:11" ht="20.149999999999999" customHeight="1">
      <c r="B15" s="750" t="s">
        <v>209</v>
      </c>
      <c r="C15" s="725">
        <v>4408433</v>
      </c>
      <c r="D15" s="726">
        <v>4329086</v>
      </c>
      <c r="E15" s="751">
        <v>4471847</v>
      </c>
      <c r="F15" s="726">
        <v>3404574</v>
      </c>
      <c r="G15" s="727">
        <f>G7-G12</f>
        <v>3634142</v>
      </c>
      <c r="H15" s="752">
        <f t="shared" si="0"/>
        <v>229568</v>
      </c>
      <c r="I15" s="753">
        <f t="shared" si="1"/>
        <v>6.7</v>
      </c>
      <c r="J15" s="752">
        <f t="shared" si="2"/>
        <v>-774291</v>
      </c>
      <c r="K15" s="753">
        <f t="shared" si="3"/>
        <v>-17.600000000000001</v>
      </c>
    </row>
    <row r="16" spans="2:11" ht="20.149999999999999" customHeight="1" thickBot="1">
      <c r="B16" s="754" t="s">
        <v>210</v>
      </c>
      <c r="C16" s="717">
        <v>156654</v>
      </c>
      <c r="D16" s="718">
        <v>-262515</v>
      </c>
      <c r="E16" s="748">
        <v>-28968</v>
      </c>
      <c r="F16" s="718">
        <v>-77598</v>
      </c>
      <c r="G16" s="719">
        <f>G10-G14</f>
        <v>-6085</v>
      </c>
      <c r="H16" s="755">
        <f t="shared" si="0"/>
        <v>71513</v>
      </c>
      <c r="I16" s="756">
        <f t="shared" si="1"/>
        <v>-92.2</v>
      </c>
      <c r="J16" s="755">
        <f t="shared" si="2"/>
        <v>-162739</v>
      </c>
      <c r="K16" s="756">
        <f t="shared" si="3"/>
        <v>-103.9</v>
      </c>
    </row>
    <row r="17" spans="2:11" ht="20.149999999999999" customHeight="1" thickBot="1">
      <c r="B17" s="754" t="s">
        <v>211</v>
      </c>
      <c r="C17" s="717">
        <v>4565087</v>
      </c>
      <c r="D17" s="718">
        <v>4066571</v>
      </c>
      <c r="E17" s="748">
        <v>4442879</v>
      </c>
      <c r="F17" s="718">
        <v>3326976</v>
      </c>
      <c r="G17" s="719">
        <f>G6-G11</f>
        <v>3628057</v>
      </c>
      <c r="H17" s="755">
        <f t="shared" si="0"/>
        <v>301081</v>
      </c>
      <c r="I17" s="756">
        <f t="shared" si="1"/>
        <v>9</v>
      </c>
      <c r="J17" s="755">
        <f t="shared" si="2"/>
        <v>-937030</v>
      </c>
      <c r="K17" s="756">
        <f t="shared" si="3"/>
        <v>-20.5</v>
      </c>
    </row>
    <row r="18" spans="2:11" ht="20.149999999999999" customHeight="1">
      <c r="B18" s="757" t="s">
        <v>212</v>
      </c>
      <c r="C18" s="725">
        <v>1255887</v>
      </c>
      <c r="D18" s="726">
        <v>1478658</v>
      </c>
      <c r="E18" s="751">
        <v>1595771</v>
      </c>
      <c r="F18" s="726">
        <v>1791125</v>
      </c>
      <c r="G18" s="727">
        <v>1977351</v>
      </c>
      <c r="H18" s="752">
        <f t="shared" si="0"/>
        <v>186226</v>
      </c>
      <c r="I18" s="753">
        <f t="shared" si="1"/>
        <v>10.4</v>
      </c>
      <c r="J18" s="752">
        <f t="shared" si="2"/>
        <v>721464</v>
      </c>
      <c r="K18" s="753">
        <f t="shared" si="3"/>
        <v>57.4</v>
      </c>
    </row>
    <row r="19" spans="2:11" ht="20.149999999999999" customHeight="1" thickBot="1">
      <c r="B19" s="758" t="s">
        <v>213</v>
      </c>
      <c r="C19" s="717"/>
      <c r="D19" s="718"/>
      <c r="E19" s="748"/>
      <c r="F19" s="718"/>
      <c r="G19" s="719"/>
      <c r="H19" s="755">
        <f t="shared" si="0"/>
        <v>0</v>
      </c>
      <c r="I19" s="756" t="str">
        <f t="shared" si="1"/>
        <v/>
      </c>
      <c r="J19" s="755">
        <f t="shared" si="2"/>
        <v>0</v>
      </c>
      <c r="K19" s="756" t="str">
        <f t="shared" si="3"/>
        <v/>
      </c>
    </row>
    <row r="20" spans="2:11" ht="20.149999999999999" customHeight="1">
      <c r="B20" s="750" t="s">
        <v>214</v>
      </c>
      <c r="C20" s="759">
        <v>110.98110496379643</v>
      </c>
      <c r="D20" s="760">
        <v>110.6886304069964</v>
      </c>
      <c r="E20" s="761">
        <v>111.22547806809942</v>
      </c>
      <c r="F20" s="760">
        <v>108.3706144785052</v>
      </c>
      <c r="G20" s="762">
        <f>G7/G12*100</f>
        <v>108.97911922433126</v>
      </c>
      <c r="H20" s="763">
        <f t="shared" si="0"/>
        <v>0.60850474582605329</v>
      </c>
      <c r="I20" s="753">
        <f t="shared" si="1"/>
        <v>0.6</v>
      </c>
      <c r="J20" s="763">
        <f t="shared" si="2"/>
        <v>-2.0019857394651694</v>
      </c>
      <c r="K20" s="753">
        <f t="shared" si="3"/>
        <v>-1.8</v>
      </c>
    </row>
    <row r="21" spans="2:11" ht="20.149999999999999" customHeight="1">
      <c r="B21" s="750" t="s">
        <v>215</v>
      </c>
      <c r="C21" s="759">
        <v>111.3437742937579</v>
      </c>
      <c r="D21" s="760">
        <v>109.91240163974805</v>
      </c>
      <c r="E21" s="761">
        <v>111.13061520132206</v>
      </c>
      <c r="F21" s="760">
        <v>108.16091307515015</v>
      </c>
      <c r="G21" s="762">
        <f>G6/G11*100</f>
        <v>108.94793341500456</v>
      </c>
      <c r="H21" s="763">
        <f t="shared" si="0"/>
        <v>0.78702033985440778</v>
      </c>
      <c r="I21" s="753">
        <f t="shared" si="1"/>
        <v>0.7</v>
      </c>
      <c r="J21" s="763">
        <f t="shared" si="2"/>
        <v>-2.3958408787533472</v>
      </c>
      <c r="K21" s="753">
        <f t="shared" si="3"/>
        <v>-2.2000000000000002</v>
      </c>
    </row>
    <row r="22" spans="2:11" ht="20.149999999999999" customHeight="1">
      <c r="B22" s="764" t="s">
        <v>216</v>
      </c>
      <c r="C22" s="759">
        <v>3.4</v>
      </c>
      <c r="D22" s="759">
        <v>4</v>
      </c>
      <c r="E22" s="759">
        <v>4.3</v>
      </c>
      <c r="F22" s="759">
        <v>5.2</v>
      </c>
      <c r="G22" s="759">
        <f>ROUND(G18/(G8-G9)*100,1)</f>
        <v>5.5</v>
      </c>
      <c r="H22" s="763">
        <f t="shared" si="0"/>
        <v>0.29999999999999982</v>
      </c>
      <c r="I22" s="753">
        <f>IF(AND(F22=0,G22=0),"",IF(AND(F22&gt;0,G22=0),"皆減",IF(AND(F22=0,G22&gt;0),"皆増",ROUND(H22/F22*100,1))))</f>
        <v>5.8</v>
      </c>
      <c r="J22" s="763">
        <f t="shared" si="2"/>
        <v>2.1</v>
      </c>
      <c r="K22" s="753">
        <f t="shared" si="3"/>
        <v>61.8</v>
      </c>
    </row>
    <row r="23" spans="2:11" ht="20.149999999999999" customHeight="1" thickBot="1">
      <c r="B23" s="758" t="s">
        <v>217</v>
      </c>
      <c r="C23" s="765"/>
      <c r="D23" s="766"/>
      <c r="E23" s="767"/>
      <c r="F23" s="766"/>
      <c r="G23" s="768"/>
      <c r="H23" s="755">
        <f t="shared" si="0"/>
        <v>0</v>
      </c>
      <c r="I23" s="756" t="str">
        <f t="shared" si="1"/>
        <v/>
      </c>
      <c r="J23" s="755">
        <f t="shared" si="2"/>
        <v>0</v>
      </c>
      <c r="K23" s="756" t="str">
        <f t="shared" si="3"/>
        <v/>
      </c>
    </row>
    <row r="24" spans="2:11" ht="20.149999999999999" customHeight="1">
      <c r="B24" s="750" t="s">
        <v>218</v>
      </c>
      <c r="C24" s="725">
        <v>29</v>
      </c>
      <c r="D24" s="726">
        <v>29</v>
      </c>
      <c r="E24" s="727">
        <v>29</v>
      </c>
      <c r="F24" s="728">
        <v>29</v>
      </c>
      <c r="G24" s="727">
        <v>29</v>
      </c>
      <c r="H24" s="752">
        <f t="shared" si="0"/>
        <v>0</v>
      </c>
      <c r="I24" s="753">
        <f t="shared" si="1"/>
        <v>0</v>
      </c>
      <c r="J24" s="752">
        <f t="shared" si="2"/>
        <v>0</v>
      </c>
      <c r="K24" s="753">
        <f t="shared" si="3"/>
        <v>0</v>
      </c>
    </row>
    <row r="25" spans="2:11" ht="20.149999999999999" customHeight="1">
      <c r="B25" s="750" t="s">
        <v>219</v>
      </c>
      <c r="C25" s="725"/>
      <c r="D25" s="726"/>
      <c r="E25" s="727"/>
      <c r="F25" s="728"/>
      <c r="G25" s="727"/>
      <c r="H25" s="752">
        <f t="shared" si="0"/>
        <v>0</v>
      </c>
      <c r="I25" s="753" t="str">
        <f t="shared" si="1"/>
        <v/>
      </c>
      <c r="J25" s="752">
        <f t="shared" si="2"/>
        <v>0</v>
      </c>
      <c r="K25" s="753" t="str">
        <f t="shared" si="3"/>
        <v/>
      </c>
    </row>
    <row r="26" spans="2:11" ht="20.149999999999999" customHeight="1">
      <c r="B26" s="750" t="s">
        <v>220</v>
      </c>
      <c r="C26" s="725">
        <v>8</v>
      </c>
      <c r="D26" s="726">
        <v>10</v>
      </c>
      <c r="E26" s="727">
        <v>8</v>
      </c>
      <c r="F26" s="728">
        <v>7</v>
      </c>
      <c r="G26" s="727">
        <v>5</v>
      </c>
      <c r="H26" s="752">
        <f t="shared" si="0"/>
        <v>-2</v>
      </c>
      <c r="I26" s="753">
        <f t="shared" si="1"/>
        <v>-28.6</v>
      </c>
      <c r="J26" s="752">
        <f t="shared" si="2"/>
        <v>-3</v>
      </c>
      <c r="K26" s="753">
        <f t="shared" si="3"/>
        <v>-37.5</v>
      </c>
    </row>
    <row r="27" spans="2:11" ht="20.149999999999999" customHeight="1">
      <c r="B27" s="750" t="s">
        <v>221</v>
      </c>
      <c r="C27" s="725">
        <v>7</v>
      </c>
      <c r="D27" s="726">
        <v>7</v>
      </c>
      <c r="E27" s="727">
        <v>6</v>
      </c>
      <c r="F27" s="728">
        <v>4</v>
      </c>
      <c r="G27" s="727">
        <v>3</v>
      </c>
      <c r="H27" s="752">
        <f t="shared" si="0"/>
        <v>-1</v>
      </c>
      <c r="I27" s="753">
        <f t="shared" si="1"/>
        <v>-25</v>
      </c>
      <c r="J27" s="752">
        <f t="shared" si="2"/>
        <v>-4</v>
      </c>
      <c r="K27" s="753">
        <f t="shared" si="3"/>
        <v>-57.1</v>
      </c>
    </row>
    <row r="28" spans="2:11" ht="20.149999999999999" customHeight="1" thickBot="1">
      <c r="B28" s="769" t="s">
        <v>222</v>
      </c>
      <c r="C28" s="717"/>
      <c r="D28" s="718">
        <v>0</v>
      </c>
      <c r="E28" s="719">
        <v>0</v>
      </c>
      <c r="F28" s="748">
        <v>0</v>
      </c>
      <c r="G28" s="719">
        <v>0</v>
      </c>
      <c r="H28" s="770">
        <f t="shared" si="0"/>
        <v>0</v>
      </c>
      <c r="I28" s="771" t="str">
        <f t="shared" si="1"/>
        <v/>
      </c>
      <c r="J28" s="770">
        <f t="shared" si="2"/>
        <v>0</v>
      </c>
      <c r="K28" s="771" t="str">
        <f t="shared" si="3"/>
        <v/>
      </c>
    </row>
    <row r="29" spans="2:11" ht="20.149999999999999" customHeight="1"/>
    <row r="30" spans="2:11" ht="20.149999999999999" customHeight="1"/>
    <row r="31" spans="2:11" ht="20.149999999999999" customHeight="1"/>
    <row r="32" spans="2:11" ht="20.149999999999999" customHeight="1"/>
  </sheetData>
  <mergeCells count="2">
    <mergeCell ref="H3:I4"/>
    <mergeCell ref="J3:K4"/>
  </mergeCells>
  <phoneticPr fontId="3"/>
  <pageMargins left="0.70866141732283472" right="0" top="0.9055118110236221" bottom="0.11811023622047245" header="0.51181102362204722" footer="0.51181102362204722"/>
  <pageSetup paperSize="9" scale="79" orientation="landscape" horizontalDpi="4294967292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L29"/>
  <sheetViews>
    <sheetView showGridLines="0" showZeros="0" zoomScale="80" zoomScaleNormal="80" workbookViewId="0">
      <pane xSplit="2" ySplit="5" topLeftCell="C6" activePane="bottomRight" state="frozen"/>
      <selection activeCell="G25" sqref="G25"/>
      <selection pane="topRight" activeCell="G25" sqref="G25"/>
      <selection pane="bottomLeft" activeCell="G25" sqref="G25"/>
      <selection pane="bottomRight" activeCell="H35" sqref="H35"/>
    </sheetView>
  </sheetViews>
  <sheetFormatPr defaultColWidth="10.7109375" defaultRowHeight="16.5"/>
  <cols>
    <col min="1" max="1" width="2.78515625" style="690" customWidth="1"/>
    <col min="2" max="2" width="20.2109375" style="690" customWidth="1"/>
    <col min="3" max="7" width="12.7109375" style="690" customWidth="1"/>
    <col min="8" max="11" width="13.28515625" style="690" customWidth="1"/>
    <col min="12" max="12" width="2.42578125" style="690" customWidth="1"/>
    <col min="13" max="256" width="10.7109375" style="690"/>
    <col min="257" max="257" width="2.78515625" style="690" customWidth="1"/>
    <col min="258" max="258" width="20.2109375" style="690" customWidth="1"/>
    <col min="259" max="263" width="12.7109375" style="690" customWidth="1"/>
    <col min="264" max="267" width="13.28515625" style="690" customWidth="1"/>
    <col min="268" max="268" width="2.42578125" style="690" customWidth="1"/>
    <col min="269" max="512" width="10.7109375" style="690"/>
    <col min="513" max="513" width="2.78515625" style="690" customWidth="1"/>
    <col min="514" max="514" width="20.2109375" style="690" customWidth="1"/>
    <col min="515" max="519" width="12.7109375" style="690" customWidth="1"/>
    <col min="520" max="523" width="13.28515625" style="690" customWidth="1"/>
    <col min="524" max="524" width="2.42578125" style="690" customWidth="1"/>
    <col min="525" max="768" width="10.7109375" style="690"/>
    <col min="769" max="769" width="2.78515625" style="690" customWidth="1"/>
    <col min="770" max="770" width="20.2109375" style="690" customWidth="1"/>
    <col min="771" max="775" width="12.7109375" style="690" customWidth="1"/>
    <col min="776" max="779" width="13.28515625" style="690" customWidth="1"/>
    <col min="780" max="780" width="2.42578125" style="690" customWidth="1"/>
    <col min="781" max="1024" width="10.7109375" style="690"/>
    <col min="1025" max="1025" width="2.78515625" style="690" customWidth="1"/>
    <col min="1026" max="1026" width="20.2109375" style="690" customWidth="1"/>
    <col min="1027" max="1031" width="12.7109375" style="690" customWidth="1"/>
    <col min="1032" max="1035" width="13.28515625" style="690" customWidth="1"/>
    <col min="1036" max="1036" width="2.42578125" style="690" customWidth="1"/>
    <col min="1037" max="1280" width="10.7109375" style="690"/>
    <col min="1281" max="1281" width="2.78515625" style="690" customWidth="1"/>
    <col min="1282" max="1282" width="20.2109375" style="690" customWidth="1"/>
    <col min="1283" max="1287" width="12.7109375" style="690" customWidth="1"/>
    <col min="1288" max="1291" width="13.28515625" style="690" customWidth="1"/>
    <col min="1292" max="1292" width="2.42578125" style="690" customWidth="1"/>
    <col min="1293" max="1536" width="10.7109375" style="690"/>
    <col min="1537" max="1537" width="2.78515625" style="690" customWidth="1"/>
    <col min="1538" max="1538" width="20.2109375" style="690" customWidth="1"/>
    <col min="1539" max="1543" width="12.7109375" style="690" customWidth="1"/>
    <col min="1544" max="1547" width="13.28515625" style="690" customWidth="1"/>
    <col min="1548" max="1548" width="2.42578125" style="690" customWidth="1"/>
    <col min="1549" max="1792" width="10.7109375" style="690"/>
    <col min="1793" max="1793" width="2.78515625" style="690" customWidth="1"/>
    <col min="1794" max="1794" width="20.2109375" style="690" customWidth="1"/>
    <col min="1795" max="1799" width="12.7109375" style="690" customWidth="1"/>
    <col min="1800" max="1803" width="13.28515625" style="690" customWidth="1"/>
    <col min="1804" max="1804" width="2.42578125" style="690" customWidth="1"/>
    <col min="1805" max="2048" width="10.7109375" style="690"/>
    <col min="2049" max="2049" width="2.78515625" style="690" customWidth="1"/>
    <col min="2050" max="2050" width="20.2109375" style="690" customWidth="1"/>
    <col min="2051" max="2055" width="12.7109375" style="690" customWidth="1"/>
    <col min="2056" max="2059" width="13.28515625" style="690" customWidth="1"/>
    <col min="2060" max="2060" width="2.42578125" style="690" customWidth="1"/>
    <col min="2061" max="2304" width="10.7109375" style="690"/>
    <col min="2305" max="2305" width="2.78515625" style="690" customWidth="1"/>
    <col min="2306" max="2306" width="20.2109375" style="690" customWidth="1"/>
    <col min="2307" max="2311" width="12.7109375" style="690" customWidth="1"/>
    <col min="2312" max="2315" width="13.28515625" style="690" customWidth="1"/>
    <col min="2316" max="2316" width="2.42578125" style="690" customWidth="1"/>
    <col min="2317" max="2560" width="10.7109375" style="690"/>
    <col min="2561" max="2561" width="2.78515625" style="690" customWidth="1"/>
    <col min="2562" max="2562" width="20.2109375" style="690" customWidth="1"/>
    <col min="2563" max="2567" width="12.7109375" style="690" customWidth="1"/>
    <col min="2568" max="2571" width="13.28515625" style="690" customWidth="1"/>
    <col min="2572" max="2572" width="2.42578125" style="690" customWidth="1"/>
    <col min="2573" max="2816" width="10.7109375" style="690"/>
    <col min="2817" max="2817" width="2.78515625" style="690" customWidth="1"/>
    <col min="2818" max="2818" width="20.2109375" style="690" customWidth="1"/>
    <col min="2819" max="2823" width="12.7109375" style="690" customWidth="1"/>
    <col min="2824" max="2827" width="13.28515625" style="690" customWidth="1"/>
    <col min="2828" max="2828" width="2.42578125" style="690" customWidth="1"/>
    <col min="2829" max="3072" width="10.7109375" style="690"/>
    <col min="3073" max="3073" width="2.78515625" style="690" customWidth="1"/>
    <col min="3074" max="3074" width="20.2109375" style="690" customWidth="1"/>
    <col min="3075" max="3079" width="12.7109375" style="690" customWidth="1"/>
    <col min="3080" max="3083" width="13.28515625" style="690" customWidth="1"/>
    <col min="3084" max="3084" width="2.42578125" style="690" customWidth="1"/>
    <col min="3085" max="3328" width="10.7109375" style="690"/>
    <col min="3329" max="3329" width="2.78515625" style="690" customWidth="1"/>
    <col min="3330" max="3330" width="20.2109375" style="690" customWidth="1"/>
    <col min="3331" max="3335" width="12.7109375" style="690" customWidth="1"/>
    <col min="3336" max="3339" width="13.28515625" style="690" customWidth="1"/>
    <col min="3340" max="3340" width="2.42578125" style="690" customWidth="1"/>
    <col min="3341" max="3584" width="10.7109375" style="690"/>
    <col min="3585" max="3585" width="2.78515625" style="690" customWidth="1"/>
    <col min="3586" max="3586" width="20.2109375" style="690" customWidth="1"/>
    <col min="3587" max="3591" width="12.7109375" style="690" customWidth="1"/>
    <col min="3592" max="3595" width="13.28515625" style="690" customWidth="1"/>
    <col min="3596" max="3596" width="2.42578125" style="690" customWidth="1"/>
    <col min="3597" max="3840" width="10.7109375" style="690"/>
    <col min="3841" max="3841" width="2.78515625" style="690" customWidth="1"/>
    <col min="3842" max="3842" width="20.2109375" style="690" customWidth="1"/>
    <col min="3843" max="3847" width="12.7109375" style="690" customWidth="1"/>
    <col min="3848" max="3851" width="13.28515625" style="690" customWidth="1"/>
    <col min="3852" max="3852" width="2.42578125" style="690" customWidth="1"/>
    <col min="3853" max="4096" width="10.7109375" style="690"/>
    <col min="4097" max="4097" width="2.78515625" style="690" customWidth="1"/>
    <col min="4098" max="4098" width="20.2109375" style="690" customWidth="1"/>
    <col min="4099" max="4103" width="12.7109375" style="690" customWidth="1"/>
    <col min="4104" max="4107" width="13.28515625" style="690" customWidth="1"/>
    <col min="4108" max="4108" width="2.42578125" style="690" customWidth="1"/>
    <col min="4109" max="4352" width="10.7109375" style="690"/>
    <col min="4353" max="4353" width="2.78515625" style="690" customWidth="1"/>
    <col min="4354" max="4354" width="20.2109375" style="690" customWidth="1"/>
    <col min="4355" max="4359" width="12.7109375" style="690" customWidth="1"/>
    <col min="4360" max="4363" width="13.28515625" style="690" customWidth="1"/>
    <col min="4364" max="4364" width="2.42578125" style="690" customWidth="1"/>
    <col min="4365" max="4608" width="10.7109375" style="690"/>
    <col min="4609" max="4609" width="2.78515625" style="690" customWidth="1"/>
    <col min="4610" max="4610" width="20.2109375" style="690" customWidth="1"/>
    <col min="4611" max="4615" width="12.7109375" style="690" customWidth="1"/>
    <col min="4616" max="4619" width="13.28515625" style="690" customWidth="1"/>
    <col min="4620" max="4620" width="2.42578125" style="690" customWidth="1"/>
    <col min="4621" max="4864" width="10.7109375" style="690"/>
    <col min="4865" max="4865" width="2.78515625" style="690" customWidth="1"/>
    <col min="4866" max="4866" width="20.2109375" style="690" customWidth="1"/>
    <col min="4867" max="4871" width="12.7109375" style="690" customWidth="1"/>
    <col min="4872" max="4875" width="13.28515625" style="690" customWidth="1"/>
    <col min="4876" max="4876" width="2.42578125" style="690" customWidth="1"/>
    <col min="4877" max="5120" width="10.7109375" style="690"/>
    <col min="5121" max="5121" width="2.78515625" style="690" customWidth="1"/>
    <col min="5122" max="5122" width="20.2109375" style="690" customWidth="1"/>
    <col min="5123" max="5127" width="12.7109375" style="690" customWidth="1"/>
    <col min="5128" max="5131" width="13.28515625" style="690" customWidth="1"/>
    <col min="5132" max="5132" width="2.42578125" style="690" customWidth="1"/>
    <col min="5133" max="5376" width="10.7109375" style="690"/>
    <col min="5377" max="5377" width="2.78515625" style="690" customWidth="1"/>
    <col min="5378" max="5378" width="20.2109375" style="690" customWidth="1"/>
    <col min="5379" max="5383" width="12.7109375" style="690" customWidth="1"/>
    <col min="5384" max="5387" width="13.28515625" style="690" customWidth="1"/>
    <col min="5388" max="5388" width="2.42578125" style="690" customWidth="1"/>
    <col min="5389" max="5632" width="10.7109375" style="690"/>
    <col min="5633" max="5633" width="2.78515625" style="690" customWidth="1"/>
    <col min="5634" max="5634" width="20.2109375" style="690" customWidth="1"/>
    <col min="5635" max="5639" width="12.7109375" style="690" customWidth="1"/>
    <col min="5640" max="5643" width="13.28515625" style="690" customWidth="1"/>
    <col min="5644" max="5644" width="2.42578125" style="690" customWidth="1"/>
    <col min="5645" max="5888" width="10.7109375" style="690"/>
    <col min="5889" max="5889" width="2.78515625" style="690" customWidth="1"/>
    <col min="5890" max="5890" width="20.2109375" style="690" customWidth="1"/>
    <col min="5891" max="5895" width="12.7109375" style="690" customWidth="1"/>
    <col min="5896" max="5899" width="13.28515625" style="690" customWidth="1"/>
    <col min="5900" max="5900" width="2.42578125" style="690" customWidth="1"/>
    <col min="5901" max="6144" width="10.7109375" style="690"/>
    <col min="6145" max="6145" width="2.78515625" style="690" customWidth="1"/>
    <col min="6146" max="6146" width="20.2109375" style="690" customWidth="1"/>
    <col min="6147" max="6151" width="12.7109375" style="690" customWidth="1"/>
    <col min="6152" max="6155" width="13.28515625" style="690" customWidth="1"/>
    <col min="6156" max="6156" width="2.42578125" style="690" customWidth="1"/>
    <col min="6157" max="6400" width="10.7109375" style="690"/>
    <col min="6401" max="6401" width="2.78515625" style="690" customWidth="1"/>
    <col min="6402" max="6402" width="20.2109375" style="690" customWidth="1"/>
    <col min="6403" max="6407" width="12.7109375" style="690" customWidth="1"/>
    <col min="6408" max="6411" width="13.28515625" style="690" customWidth="1"/>
    <col min="6412" max="6412" width="2.42578125" style="690" customWidth="1"/>
    <col min="6413" max="6656" width="10.7109375" style="690"/>
    <col min="6657" max="6657" width="2.78515625" style="690" customWidth="1"/>
    <col min="6658" max="6658" width="20.2109375" style="690" customWidth="1"/>
    <col min="6659" max="6663" width="12.7109375" style="690" customWidth="1"/>
    <col min="6664" max="6667" width="13.28515625" style="690" customWidth="1"/>
    <col min="6668" max="6668" width="2.42578125" style="690" customWidth="1"/>
    <col min="6669" max="6912" width="10.7109375" style="690"/>
    <col min="6913" max="6913" width="2.78515625" style="690" customWidth="1"/>
    <col min="6914" max="6914" width="20.2109375" style="690" customWidth="1"/>
    <col min="6915" max="6919" width="12.7109375" style="690" customWidth="1"/>
    <col min="6920" max="6923" width="13.28515625" style="690" customWidth="1"/>
    <col min="6924" max="6924" width="2.42578125" style="690" customWidth="1"/>
    <col min="6925" max="7168" width="10.7109375" style="690"/>
    <col min="7169" max="7169" width="2.78515625" style="690" customWidth="1"/>
    <col min="7170" max="7170" width="20.2109375" style="690" customWidth="1"/>
    <col min="7171" max="7175" width="12.7109375" style="690" customWidth="1"/>
    <col min="7176" max="7179" width="13.28515625" style="690" customWidth="1"/>
    <col min="7180" max="7180" width="2.42578125" style="690" customWidth="1"/>
    <col min="7181" max="7424" width="10.7109375" style="690"/>
    <col min="7425" max="7425" width="2.78515625" style="690" customWidth="1"/>
    <col min="7426" max="7426" width="20.2109375" style="690" customWidth="1"/>
    <col min="7427" max="7431" width="12.7109375" style="690" customWidth="1"/>
    <col min="7432" max="7435" width="13.28515625" style="690" customWidth="1"/>
    <col min="7436" max="7436" width="2.42578125" style="690" customWidth="1"/>
    <col min="7437" max="7680" width="10.7109375" style="690"/>
    <col min="7681" max="7681" width="2.78515625" style="690" customWidth="1"/>
    <col min="7682" max="7682" width="20.2109375" style="690" customWidth="1"/>
    <col min="7683" max="7687" width="12.7109375" style="690" customWidth="1"/>
    <col min="7688" max="7691" width="13.28515625" style="690" customWidth="1"/>
    <col min="7692" max="7692" width="2.42578125" style="690" customWidth="1"/>
    <col min="7693" max="7936" width="10.7109375" style="690"/>
    <col min="7937" max="7937" width="2.78515625" style="690" customWidth="1"/>
    <col min="7938" max="7938" width="20.2109375" style="690" customWidth="1"/>
    <col min="7939" max="7943" width="12.7109375" style="690" customWidth="1"/>
    <col min="7944" max="7947" width="13.28515625" style="690" customWidth="1"/>
    <col min="7948" max="7948" width="2.42578125" style="690" customWidth="1"/>
    <col min="7949" max="8192" width="10.7109375" style="690"/>
    <col min="8193" max="8193" width="2.78515625" style="690" customWidth="1"/>
    <col min="8194" max="8194" width="20.2109375" style="690" customWidth="1"/>
    <col min="8195" max="8199" width="12.7109375" style="690" customWidth="1"/>
    <col min="8200" max="8203" width="13.28515625" style="690" customWidth="1"/>
    <col min="8204" max="8204" width="2.42578125" style="690" customWidth="1"/>
    <col min="8205" max="8448" width="10.7109375" style="690"/>
    <col min="8449" max="8449" width="2.78515625" style="690" customWidth="1"/>
    <col min="8450" max="8450" width="20.2109375" style="690" customWidth="1"/>
    <col min="8451" max="8455" width="12.7109375" style="690" customWidth="1"/>
    <col min="8456" max="8459" width="13.28515625" style="690" customWidth="1"/>
    <col min="8460" max="8460" width="2.42578125" style="690" customWidth="1"/>
    <col min="8461" max="8704" width="10.7109375" style="690"/>
    <col min="8705" max="8705" width="2.78515625" style="690" customWidth="1"/>
    <col min="8706" max="8706" width="20.2109375" style="690" customWidth="1"/>
    <col min="8707" max="8711" width="12.7109375" style="690" customWidth="1"/>
    <col min="8712" max="8715" width="13.28515625" style="690" customWidth="1"/>
    <col min="8716" max="8716" width="2.42578125" style="690" customWidth="1"/>
    <col min="8717" max="8960" width="10.7109375" style="690"/>
    <col min="8961" max="8961" width="2.78515625" style="690" customWidth="1"/>
    <col min="8962" max="8962" width="20.2109375" style="690" customWidth="1"/>
    <col min="8963" max="8967" width="12.7109375" style="690" customWidth="1"/>
    <col min="8968" max="8971" width="13.28515625" style="690" customWidth="1"/>
    <col min="8972" max="8972" width="2.42578125" style="690" customWidth="1"/>
    <col min="8973" max="9216" width="10.7109375" style="690"/>
    <col min="9217" max="9217" width="2.78515625" style="690" customWidth="1"/>
    <col min="9218" max="9218" width="20.2109375" style="690" customWidth="1"/>
    <col min="9219" max="9223" width="12.7109375" style="690" customWidth="1"/>
    <col min="9224" max="9227" width="13.28515625" style="690" customWidth="1"/>
    <col min="9228" max="9228" width="2.42578125" style="690" customWidth="1"/>
    <col min="9229" max="9472" width="10.7109375" style="690"/>
    <col min="9473" max="9473" width="2.78515625" style="690" customWidth="1"/>
    <col min="9474" max="9474" width="20.2109375" style="690" customWidth="1"/>
    <col min="9475" max="9479" width="12.7109375" style="690" customWidth="1"/>
    <col min="9480" max="9483" width="13.28515625" style="690" customWidth="1"/>
    <col min="9484" max="9484" width="2.42578125" style="690" customWidth="1"/>
    <col min="9485" max="9728" width="10.7109375" style="690"/>
    <col min="9729" max="9729" width="2.78515625" style="690" customWidth="1"/>
    <col min="9730" max="9730" width="20.2109375" style="690" customWidth="1"/>
    <col min="9731" max="9735" width="12.7109375" style="690" customWidth="1"/>
    <col min="9736" max="9739" width="13.28515625" style="690" customWidth="1"/>
    <col min="9740" max="9740" width="2.42578125" style="690" customWidth="1"/>
    <col min="9741" max="9984" width="10.7109375" style="690"/>
    <col min="9985" max="9985" width="2.78515625" style="690" customWidth="1"/>
    <col min="9986" max="9986" width="20.2109375" style="690" customWidth="1"/>
    <col min="9987" max="9991" width="12.7109375" style="690" customWidth="1"/>
    <col min="9992" max="9995" width="13.28515625" style="690" customWidth="1"/>
    <col min="9996" max="9996" width="2.42578125" style="690" customWidth="1"/>
    <col min="9997" max="10240" width="10.7109375" style="690"/>
    <col min="10241" max="10241" width="2.78515625" style="690" customWidth="1"/>
    <col min="10242" max="10242" width="20.2109375" style="690" customWidth="1"/>
    <col min="10243" max="10247" width="12.7109375" style="690" customWidth="1"/>
    <col min="10248" max="10251" width="13.28515625" style="690" customWidth="1"/>
    <col min="10252" max="10252" width="2.42578125" style="690" customWidth="1"/>
    <col min="10253" max="10496" width="10.7109375" style="690"/>
    <col min="10497" max="10497" width="2.78515625" style="690" customWidth="1"/>
    <col min="10498" max="10498" width="20.2109375" style="690" customWidth="1"/>
    <col min="10499" max="10503" width="12.7109375" style="690" customWidth="1"/>
    <col min="10504" max="10507" width="13.28515625" style="690" customWidth="1"/>
    <col min="10508" max="10508" width="2.42578125" style="690" customWidth="1"/>
    <col min="10509" max="10752" width="10.7109375" style="690"/>
    <col min="10753" max="10753" width="2.78515625" style="690" customWidth="1"/>
    <col min="10754" max="10754" width="20.2109375" style="690" customWidth="1"/>
    <col min="10755" max="10759" width="12.7109375" style="690" customWidth="1"/>
    <col min="10760" max="10763" width="13.28515625" style="690" customWidth="1"/>
    <col min="10764" max="10764" width="2.42578125" style="690" customWidth="1"/>
    <col min="10765" max="11008" width="10.7109375" style="690"/>
    <col min="11009" max="11009" width="2.78515625" style="690" customWidth="1"/>
    <col min="11010" max="11010" width="20.2109375" style="690" customWidth="1"/>
    <col min="11011" max="11015" width="12.7109375" style="690" customWidth="1"/>
    <col min="11016" max="11019" width="13.28515625" style="690" customWidth="1"/>
    <col min="11020" max="11020" width="2.42578125" style="690" customWidth="1"/>
    <col min="11021" max="11264" width="10.7109375" style="690"/>
    <col min="11265" max="11265" width="2.78515625" style="690" customWidth="1"/>
    <col min="11266" max="11266" width="20.2109375" style="690" customWidth="1"/>
    <col min="11267" max="11271" width="12.7109375" style="690" customWidth="1"/>
    <col min="11272" max="11275" width="13.28515625" style="690" customWidth="1"/>
    <col min="11276" max="11276" width="2.42578125" style="690" customWidth="1"/>
    <col min="11277" max="11520" width="10.7109375" style="690"/>
    <col min="11521" max="11521" width="2.78515625" style="690" customWidth="1"/>
    <col min="11522" max="11522" width="20.2109375" style="690" customWidth="1"/>
    <col min="11523" max="11527" width="12.7109375" style="690" customWidth="1"/>
    <col min="11528" max="11531" width="13.28515625" style="690" customWidth="1"/>
    <col min="11532" max="11532" width="2.42578125" style="690" customWidth="1"/>
    <col min="11533" max="11776" width="10.7109375" style="690"/>
    <col min="11777" max="11777" width="2.78515625" style="690" customWidth="1"/>
    <col min="11778" max="11778" width="20.2109375" style="690" customWidth="1"/>
    <col min="11779" max="11783" width="12.7109375" style="690" customWidth="1"/>
    <col min="11784" max="11787" width="13.28515625" style="690" customWidth="1"/>
    <col min="11788" max="11788" width="2.42578125" style="690" customWidth="1"/>
    <col min="11789" max="12032" width="10.7109375" style="690"/>
    <col min="12033" max="12033" width="2.78515625" style="690" customWidth="1"/>
    <col min="12034" max="12034" width="20.2109375" style="690" customWidth="1"/>
    <col min="12035" max="12039" width="12.7109375" style="690" customWidth="1"/>
    <col min="12040" max="12043" width="13.28515625" style="690" customWidth="1"/>
    <col min="12044" max="12044" width="2.42578125" style="690" customWidth="1"/>
    <col min="12045" max="12288" width="10.7109375" style="690"/>
    <col min="12289" max="12289" width="2.78515625" style="690" customWidth="1"/>
    <col min="12290" max="12290" width="20.2109375" style="690" customWidth="1"/>
    <col min="12291" max="12295" width="12.7109375" style="690" customWidth="1"/>
    <col min="12296" max="12299" width="13.28515625" style="690" customWidth="1"/>
    <col min="12300" max="12300" width="2.42578125" style="690" customWidth="1"/>
    <col min="12301" max="12544" width="10.7109375" style="690"/>
    <col min="12545" max="12545" width="2.78515625" style="690" customWidth="1"/>
    <col min="12546" max="12546" width="20.2109375" style="690" customWidth="1"/>
    <col min="12547" max="12551" width="12.7109375" style="690" customWidth="1"/>
    <col min="12552" max="12555" width="13.28515625" style="690" customWidth="1"/>
    <col min="12556" max="12556" width="2.42578125" style="690" customWidth="1"/>
    <col min="12557" max="12800" width="10.7109375" style="690"/>
    <col min="12801" max="12801" width="2.78515625" style="690" customWidth="1"/>
    <col min="12802" max="12802" width="20.2109375" style="690" customWidth="1"/>
    <col min="12803" max="12807" width="12.7109375" style="690" customWidth="1"/>
    <col min="12808" max="12811" width="13.28515625" style="690" customWidth="1"/>
    <col min="12812" max="12812" width="2.42578125" style="690" customWidth="1"/>
    <col min="12813" max="13056" width="10.7109375" style="690"/>
    <col min="13057" max="13057" width="2.78515625" style="690" customWidth="1"/>
    <col min="13058" max="13058" width="20.2109375" style="690" customWidth="1"/>
    <col min="13059" max="13063" width="12.7109375" style="690" customWidth="1"/>
    <col min="13064" max="13067" width="13.28515625" style="690" customWidth="1"/>
    <col min="13068" max="13068" width="2.42578125" style="690" customWidth="1"/>
    <col min="13069" max="13312" width="10.7109375" style="690"/>
    <col min="13313" max="13313" width="2.78515625" style="690" customWidth="1"/>
    <col min="13314" max="13314" width="20.2109375" style="690" customWidth="1"/>
    <col min="13315" max="13319" width="12.7109375" style="690" customWidth="1"/>
    <col min="13320" max="13323" width="13.28515625" style="690" customWidth="1"/>
    <col min="13324" max="13324" width="2.42578125" style="690" customWidth="1"/>
    <col min="13325" max="13568" width="10.7109375" style="690"/>
    <col min="13569" max="13569" width="2.78515625" style="690" customWidth="1"/>
    <col min="13570" max="13570" width="20.2109375" style="690" customWidth="1"/>
    <col min="13571" max="13575" width="12.7109375" style="690" customWidth="1"/>
    <col min="13576" max="13579" width="13.28515625" style="690" customWidth="1"/>
    <col min="13580" max="13580" width="2.42578125" style="690" customWidth="1"/>
    <col min="13581" max="13824" width="10.7109375" style="690"/>
    <col min="13825" max="13825" width="2.78515625" style="690" customWidth="1"/>
    <col min="13826" max="13826" width="20.2109375" style="690" customWidth="1"/>
    <col min="13827" max="13831" width="12.7109375" style="690" customWidth="1"/>
    <col min="13832" max="13835" width="13.28515625" style="690" customWidth="1"/>
    <col min="13836" max="13836" width="2.42578125" style="690" customWidth="1"/>
    <col min="13837" max="14080" width="10.7109375" style="690"/>
    <col min="14081" max="14081" width="2.78515625" style="690" customWidth="1"/>
    <col min="14082" max="14082" width="20.2109375" style="690" customWidth="1"/>
    <col min="14083" max="14087" width="12.7109375" style="690" customWidth="1"/>
    <col min="14088" max="14091" width="13.28515625" style="690" customWidth="1"/>
    <col min="14092" max="14092" width="2.42578125" style="690" customWidth="1"/>
    <col min="14093" max="14336" width="10.7109375" style="690"/>
    <col min="14337" max="14337" width="2.78515625" style="690" customWidth="1"/>
    <col min="14338" max="14338" width="20.2109375" style="690" customWidth="1"/>
    <col min="14339" max="14343" width="12.7109375" style="690" customWidth="1"/>
    <col min="14344" max="14347" width="13.28515625" style="690" customWidth="1"/>
    <col min="14348" max="14348" width="2.42578125" style="690" customWidth="1"/>
    <col min="14349" max="14592" width="10.7109375" style="690"/>
    <col min="14593" max="14593" width="2.78515625" style="690" customWidth="1"/>
    <col min="14594" max="14594" width="20.2109375" style="690" customWidth="1"/>
    <col min="14595" max="14599" width="12.7109375" style="690" customWidth="1"/>
    <col min="14600" max="14603" width="13.28515625" style="690" customWidth="1"/>
    <col min="14604" max="14604" width="2.42578125" style="690" customWidth="1"/>
    <col min="14605" max="14848" width="10.7109375" style="690"/>
    <col min="14849" max="14849" width="2.78515625" style="690" customWidth="1"/>
    <col min="14850" max="14850" width="20.2109375" style="690" customWidth="1"/>
    <col min="14851" max="14855" width="12.7109375" style="690" customWidth="1"/>
    <col min="14856" max="14859" width="13.28515625" style="690" customWidth="1"/>
    <col min="14860" max="14860" width="2.42578125" style="690" customWidth="1"/>
    <col min="14861" max="15104" width="10.7109375" style="690"/>
    <col min="15105" max="15105" width="2.78515625" style="690" customWidth="1"/>
    <col min="15106" max="15106" width="20.2109375" style="690" customWidth="1"/>
    <col min="15107" max="15111" width="12.7109375" style="690" customWidth="1"/>
    <col min="15112" max="15115" width="13.28515625" style="690" customWidth="1"/>
    <col min="15116" max="15116" width="2.42578125" style="690" customWidth="1"/>
    <col min="15117" max="15360" width="10.7109375" style="690"/>
    <col min="15361" max="15361" width="2.78515625" style="690" customWidth="1"/>
    <col min="15362" max="15362" width="20.2109375" style="690" customWidth="1"/>
    <col min="15363" max="15367" width="12.7109375" style="690" customWidth="1"/>
    <col min="15368" max="15371" width="13.28515625" style="690" customWidth="1"/>
    <col min="15372" max="15372" width="2.42578125" style="690" customWidth="1"/>
    <col min="15373" max="15616" width="10.7109375" style="690"/>
    <col min="15617" max="15617" width="2.78515625" style="690" customWidth="1"/>
    <col min="15618" max="15618" width="20.2109375" style="690" customWidth="1"/>
    <col min="15619" max="15623" width="12.7109375" style="690" customWidth="1"/>
    <col min="15624" max="15627" width="13.28515625" style="690" customWidth="1"/>
    <col min="15628" max="15628" width="2.42578125" style="690" customWidth="1"/>
    <col min="15629" max="15872" width="10.7109375" style="690"/>
    <col min="15873" max="15873" width="2.78515625" style="690" customWidth="1"/>
    <col min="15874" max="15874" width="20.2109375" style="690" customWidth="1"/>
    <col min="15875" max="15879" width="12.7109375" style="690" customWidth="1"/>
    <col min="15880" max="15883" width="13.28515625" style="690" customWidth="1"/>
    <col min="15884" max="15884" width="2.42578125" style="690" customWidth="1"/>
    <col min="15885" max="16128" width="10.7109375" style="690"/>
    <col min="16129" max="16129" width="2.78515625" style="690" customWidth="1"/>
    <col min="16130" max="16130" width="20.2109375" style="690" customWidth="1"/>
    <col min="16131" max="16135" width="12.7109375" style="690" customWidth="1"/>
    <col min="16136" max="16139" width="13.28515625" style="690" customWidth="1"/>
    <col min="16140" max="16140" width="2.42578125" style="690" customWidth="1"/>
    <col min="16141" max="16384" width="10.7109375" style="690"/>
  </cols>
  <sheetData>
    <row r="1" spans="2:12" ht="20.149999999999999" customHeight="1">
      <c r="B1" s="689" t="s">
        <v>223</v>
      </c>
    </row>
    <row r="2" spans="2:12" ht="20.149999999999999" customHeight="1" thickBot="1">
      <c r="B2" s="691"/>
      <c r="C2" s="691"/>
      <c r="D2" s="691"/>
      <c r="E2" s="691"/>
      <c r="F2" s="691"/>
      <c r="G2" s="691"/>
      <c r="I2" s="692"/>
      <c r="K2" s="693" t="s">
        <v>192</v>
      </c>
    </row>
    <row r="3" spans="2:12" ht="20.149999999999999" customHeight="1">
      <c r="B3" s="772" t="s">
        <v>193</v>
      </c>
      <c r="C3" s="773"/>
      <c r="D3" s="773"/>
      <c r="E3" s="774"/>
      <c r="F3" s="696"/>
      <c r="G3" s="775"/>
      <c r="H3" s="697" t="s">
        <v>36</v>
      </c>
      <c r="I3" s="698"/>
      <c r="J3" s="699" t="s">
        <v>37</v>
      </c>
      <c r="K3" s="698"/>
      <c r="L3" s="776"/>
    </row>
    <row r="4" spans="2:12" ht="20.149999999999999" customHeight="1">
      <c r="B4" s="776"/>
      <c r="C4" s="777" t="s">
        <v>194</v>
      </c>
      <c r="D4" s="778" t="s">
        <v>195</v>
      </c>
      <c r="E4" s="779" t="s">
        <v>40</v>
      </c>
      <c r="F4" s="779" t="s">
        <v>125</v>
      </c>
      <c r="G4" s="702" t="s">
        <v>126</v>
      </c>
      <c r="H4" s="705"/>
      <c r="I4" s="706"/>
      <c r="J4" s="707"/>
      <c r="K4" s="706"/>
      <c r="L4" s="776"/>
    </row>
    <row r="5" spans="2:12" ht="29" thickBot="1">
      <c r="B5" s="780" t="s">
        <v>196</v>
      </c>
      <c r="C5" s="710" t="s">
        <v>127</v>
      </c>
      <c r="D5" s="710"/>
      <c r="E5" s="711"/>
      <c r="F5" s="710" t="s">
        <v>45</v>
      </c>
      <c r="G5" s="712" t="s">
        <v>46</v>
      </c>
      <c r="H5" s="713" t="s">
        <v>86</v>
      </c>
      <c r="I5" s="714" t="s">
        <v>198</v>
      </c>
      <c r="J5" s="715" t="s">
        <v>87</v>
      </c>
      <c r="K5" s="714" t="s">
        <v>199</v>
      </c>
      <c r="L5" s="776"/>
    </row>
    <row r="6" spans="2:12" ht="20.149999999999999" customHeight="1" thickBot="1">
      <c r="B6" s="716" t="s">
        <v>200</v>
      </c>
      <c r="C6" s="518">
        <v>61099901</v>
      </c>
      <c r="D6" s="518">
        <v>62587413</v>
      </c>
      <c r="E6" s="781">
        <v>62883160</v>
      </c>
      <c r="F6" s="718">
        <v>66833334</v>
      </c>
      <c r="G6" s="719">
        <v>70520487</v>
      </c>
      <c r="H6" s="722">
        <f>G6-F6</f>
        <v>3687153</v>
      </c>
      <c r="I6" s="723">
        <f>IF(AND(F6=0,G6=0),"",IF(AND(F6&gt;0,G6=0),"皆減",IF(AND(F6=0,G6&gt;0),"皆増",ROUND(H6/F6*100,1))))</f>
        <v>5.5</v>
      </c>
      <c r="J6" s="722">
        <f>G6-C6</f>
        <v>9420586</v>
      </c>
      <c r="K6" s="723">
        <f>IF(AND(C6=0,G6=0),"",IF(AND(C6&gt;0,G6=0),"皆減",IF(AND(C6=0,G6&gt;0),"皆増",ROUND(J6/C6*100,1))))</f>
        <v>15.4</v>
      </c>
      <c r="L6" s="776"/>
    </row>
    <row r="7" spans="2:12" ht="20.149999999999999" customHeight="1">
      <c r="B7" s="724" t="s">
        <v>201</v>
      </c>
      <c r="C7" s="782">
        <v>60953201</v>
      </c>
      <c r="D7" s="782">
        <v>61939462</v>
      </c>
      <c r="E7" s="783">
        <v>62718600</v>
      </c>
      <c r="F7" s="726">
        <v>66445576</v>
      </c>
      <c r="G7" s="727">
        <v>70200012</v>
      </c>
      <c r="H7" s="729">
        <f t="shared" ref="H7:H27" si="0">G7-F7</f>
        <v>3754436</v>
      </c>
      <c r="I7" s="730">
        <f t="shared" ref="I7:I27" si="1">IF(AND(F7=0,G7=0),"",IF(AND(F7&gt;0,G7=0),"皆減",IF(AND(F7=0,G7&gt;0),"皆増",ROUND(H7/F7*100,1))))</f>
        <v>5.7</v>
      </c>
      <c r="J7" s="729">
        <f t="shared" ref="J7:J27" si="2">G7-C7</f>
        <v>9246811</v>
      </c>
      <c r="K7" s="730">
        <f t="shared" ref="K7:K27" si="3">IF(AND(C7=0,G7=0),"",IF(AND(C7&gt;0,G7=0),"皆減",IF(AND(C7=0,G7&gt;0),"皆増",ROUND(J7/C7*100,1))))</f>
        <v>15.2</v>
      </c>
      <c r="L7" s="776"/>
    </row>
    <row r="8" spans="2:12" ht="20.149999999999999" customHeight="1">
      <c r="B8" s="731" t="s">
        <v>224</v>
      </c>
      <c r="C8" s="498">
        <v>54322793</v>
      </c>
      <c r="D8" s="498">
        <v>55067532</v>
      </c>
      <c r="E8" s="784">
        <v>56281100</v>
      </c>
      <c r="F8" s="733">
        <v>53743601</v>
      </c>
      <c r="G8" s="734">
        <v>55621563</v>
      </c>
      <c r="H8" s="737">
        <f t="shared" si="0"/>
        <v>1877962</v>
      </c>
      <c r="I8" s="738">
        <f t="shared" si="1"/>
        <v>3.5</v>
      </c>
      <c r="J8" s="737">
        <f t="shared" si="2"/>
        <v>1298770</v>
      </c>
      <c r="K8" s="738">
        <f t="shared" si="3"/>
        <v>2.4</v>
      </c>
      <c r="L8" s="776"/>
    </row>
    <row r="9" spans="2:12" ht="20.149999999999999" customHeight="1" thickBot="1">
      <c r="B9" s="747" t="s">
        <v>225</v>
      </c>
      <c r="C9" s="518">
        <v>146700</v>
      </c>
      <c r="D9" s="518">
        <v>647951</v>
      </c>
      <c r="E9" s="781">
        <v>164560</v>
      </c>
      <c r="F9" s="718">
        <v>387758</v>
      </c>
      <c r="G9" s="719">
        <v>320475</v>
      </c>
      <c r="H9" s="722">
        <f t="shared" si="0"/>
        <v>-67283</v>
      </c>
      <c r="I9" s="723">
        <f t="shared" si="1"/>
        <v>-17.399999999999999</v>
      </c>
      <c r="J9" s="722">
        <f t="shared" si="2"/>
        <v>173775</v>
      </c>
      <c r="K9" s="723">
        <f t="shared" si="3"/>
        <v>118.5</v>
      </c>
      <c r="L9" s="776"/>
    </row>
    <row r="10" spans="2:12" ht="20.149999999999999" customHeight="1" thickBot="1">
      <c r="B10" s="747" t="s">
        <v>226</v>
      </c>
      <c r="C10" s="518">
        <v>61008463</v>
      </c>
      <c r="D10" s="518">
        <v>63254419</v>
      </c>
      <c r="E10" s="781">
        <v>64034801</v>
      </c>
      <c r="F10" s="718">
        <v>64937938</v>
      </c>
      <c r="G10" s="719">
        <v>66586483</v>
      </c>
      <c r="H10" s="722">
        <f t="shared" si="0"/>
        <v>1648545</v>
      </c>
      <c r="I10" s="723">
        <f t="shared" si="1"/>
        <v>2.5</v>
      </c>
      <c r="J10" s="722">
        <f t="shared" si="2"/>
        <v>5578020</v>
      </c>
      <c r="K10" s="723">
        <f t="shared" si="3"/>
        <v>9.1</v>
      </c>
      <c r="L10" s="776"/>
    </row>
    <row r="11" spans="2:12" ht="20.149999999999999" customHeight="1">
      <c r="B11" s="724" t="s">
        <v>227</v>
      </c>
      <c r="C11" s="782">
        <v>60502566</v>
      </c>
      <c r="D11" s="782">
        <v>61713153</v>
      </c>
      <c r="E11" s="783">
        <v>63839376</v>
      </c>
      <c r="F11" s="726">
        <v>64253871</v>
      </c>
      <c r="G11" s="727">
        <v>66165717</v>
      </c>
      <c r="H11" s="729">
        <f t="shared" si="0"/>
        <v>1911846</v>
      </c>
      <c r="I11" s="730">
        <f t="shared" si="1"/>
        <v>3</v>
      </c>
      <c r="J11" s="729">
        <f t="shared" si="2"/>
        <v>5663151</v>
      </c>
      <c r="K11" s="730">
        <f t="shared" si="3"/>
        <v>9.4</v>
      </c>
      <c r="L11" s="776"/>
    </row>
    <row r="12" spans="2:12" ht="20.149999999999999" customHeight="1">
      <c r="B12" s="731" t="s">
        <v>228</v>
      </c>
      <c r="C12" s="498">
        <v>56354460</v>
      </c>
      <c r="D12" s="498">
        <v>57269928</v>
      </c>
      <c r="E12" s="784">
        <v>59553941</v>
      </c>
      <c r="F12" s="733">
        <v>60145199</v>
      </c>
      <c r="G12" s="734">
        <v>61973212</v>
      </c>
      <c r="H12" s="737">
        <f t="shared" si="0"/>
        <v>1828013</v>
      </c>
      <c r="I12" s="738">
        <f t="shared" si="1"/>
        <v>3</v>
      </c>
      <c r="J12" s="737">
        <f t="shared" si="2"/>
        <v>5618752</v>
      </c>
      <c r="K12" s="738">
        <f t="shared" si="3"/>
        <v>10</v>
      </c>
      <c r="L12" s="776"/>
    </row>
    <row r="13" spans="2:12" ht="20.149999999999999" customHeight="1" thickBot="1">
      <c r="B13" s="747" t="s">
        <v>229</v>
      </c>
      <c r="C13" s="518">
        <v>505897</v>
      </c>
      <c r="D13" s="518">
        <v>1541266</v>
      </c>
      <c r="E13" s="781">
        <v>195425</v>
      </c>
      <c r="F13" s="718">
        <v>684067</v>
      </c>
      <c r="G13" s="719">
        <v>420766</v>
      </c>
      <c r="H13" s="722">
        <f t="shared" si="0"/>
        <v>-263301</v>
      </c>
      <c r="I13" s="723">
        <f t="shared" si="1"/>
        <v>-38.5</v>
      </c>
      <c r="J13" s="722">
        <f t="shared" si="2"/>
        <v>-85131</v>
      </c>
      <c r="K13" s="723">
        <f t="shared" si="3"/>
        <v>-16.8</v>
      </c>
      <c r="L13" s="776"/>
    </row>
    <row r="14" spans="2:12" ht="20.149999999999999" customHeight="1">
      <c r="B14" s="750" t="s">
        <v>230</v>
      </c>
      <c r="C14" s="782">
        <v>450635</v>
      </c>
      <c r="D14" s="782">
        <v>226309</v>
      </c>
      <c r="E14" s="783">
        <v>-1120776</v>
      </c>
      <c r="F14" s="783">
        <v>2191705</v>
      </c>
      <c r="G14" s="783">
        <f>G7-G11</f>
        <v>4034295</v>
      </c>
      <c r="H14" s="729">
        <f t="shared" si="0"/>
        <v>1842590</v>
      </c>
      <c r="I14" s="730">
        <f t="shared" si="1"/>
        <v>84.1</v>
      </c>
      <c r="J14" s="729">
        <f t="shared" si="2"/>
        <v>3583660</v>
      </c>
      <c r="K14" s="730">
        <f t="shared" si="3"/>
        <v>795.2</v>
      </c>
      <c r="L14" s="776"/>
    </row>
    <row r="15" spans="2:12" ht="20.149999999999999" customHeight="1" thickBot="1">
      <c r="B15" s="754" t="s">
        <v>231</v>
      </c>
      <c r="C15" s="518">
        <v>-359197</v>
      </c>
      <c r="D15" s="518">
        <v>-893315</v>
      </c>
      <c r="E15" s="781">
        <v>-30865</v>
      </c>
      <c r="F15" s="781">
        <v>-296309</v>
      </c>
      <c r="G15" s="719">
        <f>G9-G13</f>
        <v>-100291</v>
      </c>
      <c r="H15" s="722">
        <f t="shared" si="0"/>
        <v>196018</v>
      </c>
      <c r="I15" s="723">
        <f t="shared" si="1"/>
        <v>-66.2</v>
      </c>
      <c r="J15" s="722">
        <f t="shared" si="2"/>
        <v>258906</v>
      </c>
      <c r="K15" s="723">
        <f t="shared" si="3"/>
        <v>-72.099999999999994</v>
      </c>
      <c r="L15" s="776"/>
    </row>
    <row r="16" spans="2:12" ht="20.149999999999999" customHeight="1" thickBot="1">
      <c r="B16" s="754" t="s">
        <v>232</v>
      </c>
      <c r="C16" s="518">
        <v>91438</v>
      </c>
      <c r="D16" s="518">
        <v>-667006</v>
      </c>
      <c r="E16" s="781">
        <v>-1151641</v>
      </c>
      <c r="F16" s="781">
        <v>1895396</v>
      </c>
      <c r="G16" s="719">
        <f>G6-G10</f>
        <v>3934004</v>
      </c>
      <c r="H16" s="722">
        <f t="shared" si="0"/>
        <v>2038608</v>
      </c>
      <c r="I16" s="723">
        <f t="shared" si="1"/>
        <v>107.6</v>
      </c>
      <c r="J16" s="722">
        <f t="shared" si="2"/>
        <v>3842566</v>
      </c>
      <c r="K16" s="723">
        <f t="shared" si="3"/>
        <v>4202.3999999999996</v>
      </c>
      <c r="L16" s="776"/>
    </row>
    <row r="17" spans="2:12" ht="20.149999999999999" customHeight="1">
      <c r="B17" s="757" t="s">
        <v>233</v>
      </c>
      <c r="C17" s="782">
        <v>23357250</v>
      </c>
      <c r="D17" s="785">
        <v>24024775</v>
      </c>
      <c r="E17" s="786">
        <v>22494444</v>
      </c>
      <c r="F17" s="726">
        <v>21098999</v>
      </c>
      <c r="G17" s="727">
        <v>17804434</v>
      </c>
      <c r="H17" s="729">
        <f t="shared" si="0"/>
        <v>-3294565</v>
      </c>
      <c r="I17" s="730">
        <f t="shared" si="1"/>
        <v>-15.6</v>
      </c>
      <c r="J17" s="729">
        <f t="shared" si="2"/>
        <v>-5552816</v>
      </c>
      <c r="K17" s="730">
        <f t="shared" si="3"/>
        <v>-23.8</v>
      </c>
      <c r="L17" s="776"/>
    </row>
    <row r="18" spans="2:12" ht="20.149999999999999" customHeight="1" thickBot="1">
      <c r="B18" s="758" t="s">
        <v>234</v>
      </c>
      <c r="C18" s="518"/>
      <c r="D18" s="787">
        <v>125662</v>
      </c>
      <c r="E18" s="788">
        <v>316497</v>
      </c>
      <c r="F18" s="718">
        <v>0</v>
      </c>
      <c r="G18" s="719">
        <v>0</v>
      </c>
      <c r="H18" s="722">
        <f t="shared" si="0"/>
        <v>0</v>
      </c>
      <c r="I18" s="723" t="str">
        <f t="shared" si="1"/>
        <v/>
      </c>
      <c r="J18" s="722">
        <f t="shared" si="2"/>
        <v>0</v>
      </c>
      <c r="K18" s="723" t="str">
        <f t="shared" si="3"/>
        <v/>
      </c>
      <c r="L18" s="776"/>
    </row>
    <row r="19" spans="2:12" ht="20.149999999999999" customHeight="1">
      <c r="B19" s="750" t="s">
        <v>235</v>
      </c>
      <c r="C19" s="789">
        <v>100.74481964946742</v>
      </c>
      <c r="D19" s="789">
        <v>100.36671112882532</v>
      </c>
      <c r="E19" s="790">
        <v>98.244381336058169</v>
      </c>
      <c r="F19" s="790">
        <v>103.4110084978382</v>
      </c>
      <c r="G19" s="762">
        <f>G7/G11*100</f>
        <v>106.09725879642473</v>
      </c>
      <c r="H19" s="791">
        <f t="shared" si="0"/>
        <v>2.6862502985865291</v>
      </c>
      <c r="I19" s="730">
        <f t="shared" si="1"/>
        <v>2.6</v>
      </c>
      <c r="J19" s="791">
        <f t="shared" si="2"/>
        <v>5.3524391469573089</v>
      </c>
      <c r="K19" s="730">
        <f t="shared" si="3"/>
        <v>5.3</v>
      </c>
      <c r="L19" s="776"/>
    </row>
    <row r="20" spans="2:12" ht="20.149999999999999" customHeight="1">
      <c r="B20" s="750" t="s">
        <v>236</v>
      </c>
      <c r="C20" s="789">
        <v>100.14987756698608</v>
      </c>
      <c r="D20" s="789">
        <v>98.945518731268407</v>
      </c>
      <c r="E20" s="790">
        <v>98.201538878835592</v>
      </c>
      <c r="F20" s="790">
        <v>102.91878069796425</v>
      </c>
      <c r="G20" s="762">
        <f>G6/G10*100</f>
        <v>105.90811201126212</v>
      </c>
      <c r="H20" s="791">
        <f t="shared" si="0"/>
        <v>2.9893313132978676</v>
      </c>
      <c r="I20" s="730">
        <f t="shared" si="1"/>
        <v>2.9</v>
      </c>
      <c r="J20" s="791">
        <f t="shared" si="2"/>
        <v>5.7582344442760416</v>
      </c>
      <c r="K20" s="730">
        <f t="shared" si="3"/>
        <v>5.7</v>
      </c>
      <c r="L20" s="776"/>
    </row>
    <row r="21" spans="2:12" ht="20.149999999999999" customHeight="1">
      <c r="B21" s="764" t="s">
        <v>237</v>
      </c>
      <c r="C21" s="789">
        <v>43</v>
      </c>
      <c r="D21" s="789">
        <v>43.6</v>
      </c>
      <c r="E21" s="789">
        <v>40</v>
      </c>
      <c r="F21" s="789">
        <v>39.299999999999997</v>
      </c>
      <c r="G21" s="789">
        <f>ROUND(G17/G8*100,1)</f>
        <v>32</v>
      </c>
      <c r="H21" s="791">
        <f t="shared" si="0"/>
        <v>-7.2999999999999972</v>
      </c>
      <c r="I21" s="730">
        <f t="shared" si="1"/>
        <v>-18.600000000000001</v>
      </c>
      <c r="J21" s="791">
        <f t="shared" si="2"/>
        <v>-11</v>
      </c>
      <c r="K21" s="730">
        <f t="shared" si="3"/>
        <v>-25.6</v>
      </c>
      <c r="L21" s="776"/>
    </row>
    <row r="22" spans="2:12" ht="20.149999999999999" customHeight="1" thickBot="1">
      <c r="B22" s="758" t="s">
        <v>217</v>
      </c>
      <c r="C22" s="792">
        <v>0</v>
      </c>
      <c r="D22" s="792">
        <v>0.22819617192940478</v>
      </c>
      <c r="E22" s="793">
        <v>0.5623504160366446</v>
      </c>
      <c r="F22" s="793">
        <v>0</v>
      </c>
      <c r="G22" s="768">
        <f>G18/G8*100</f>
        <v>0</v>
      </c>
      <c r="H22" s="722">
        <f t="shared" si="0"/>
        <v>0</v>
      </c>
      <c r="I22" s="723" t="str">
        <f t="shared" si="1"/>
        <v/>
      </c>
      <c r="J22" s="722">
        <f t="shared" si="2"/>
        <v>0</v>
      </c>
      <c r="K22" s="723" t="str">
        <f t="shared" si="3"/>
        <v/>
      </c>
      <c r="L22" s="776"/>
    </row>
    <row r="23" spans="2:12" ht="20.149999999999999" customHeight="1">
      <c r="B23" s="724" t="s">
        <v>218</v>
      </c>
      <c r="C23" s="782">
        <v>13</v>
      </c>
      <c r="D23" s="782">
        <v>13</v>
      </c>
      <c r="E23" s="783">
        <v>13</v>
      </c>
      <c r="F23" s="726">
        <v>13</v>
      </c>
      <c r="G23" s="727">
        <v>13</v>
      </c>
      <c r="H23" s="729">
        <f t="shared" si="0"/>
        <v>0</v>
      </c>
      <c r="I23" s="730">
        <f t="shared" si="1"/>
        <v>0</v>
      </c>
      <c r="J23" s="729">
        <f t="shared" si="2"/>
        <v>0</v>
      </c>
      <c r="K23" s="730">
        <f t="shared" si="3"/>
        <v>0</v>
      </c>
      <c r="L23" s="776"/>
    </row>
    <row r="24" spans="2:12" ht="20.149999999999999" customHeight="1">
      <c r="B24" s="724" t="s">
        <v>219</v>
      </c>
      <c r="C24" s="782"/>
      <c r="D24" s="782"/>
      <c r="E24" s="783"/>
      <c r="F24" s="726"/>
      <c r="G24" s="727"/>
      <c r="H24" s="729">
        <f t="shared" si="0"/>
        <v>0</v>
      </c>
      <c r="I24" s="730" t="str">
        <f t="shared" si="1"/>
        <v/>
      </c>
      <c r="J24" s="729">
        <f t="shared" si="2"/>
        <v>0</v>
      </c>
      <c r="K24" s="730" t="str">
        <f t="shared" si="3"/>
        <v/>
      </c>
      <c r="L24" s="776"/>
    </row>
    <row r="25" spans="2:12" ht="20.149999999999999" customHeight="1">
      <c r="B25" s="724" t="s">
        <v>220</v>
      </c>
      <c r="C25" s="782">
        <v>5</v>
      </c>
      <c r="D25" s="782">
        <v>5</v>
      </c>
      <c r="E25" s="783">
        <v>7</v>
      </c>
      <c r="F25" s="726">
        <v>3</v>
      </c>
      <c r="G25" s="727">
        <v>1</v>
      </c>
      <c r="H25" s="729">
        <f t="shared" si="0"/>
        <v>-2</v>
      </c>
      <c r="I25" s="730">
        <f t="shared" si="1"/>
        <v>-66.7</v>
      </c>
      <c r="J25" s="729">
        <f t="shared" si="2"/>
        <v>-4</v>
      </c>
      <c r="K25" s="730">
        <f t="shared" si="3"/>
        <v>-80</v>
      </c>
      <c r="L25" s="776"/>
    </row>
    <row r="26" spans="2:12" ht="20.149999999999999" customHeight="1">
      <c r="B26" s="724" t="s">
        <v>221</v>
      </c>
      <c r="C26" s="782">
        <v>10</v>
      </c>
      <c r="D26" s="782">
        <v>10</v>
      </c>
      <c r="E26" s="783">
        <v>10</v>
      </c>
      <c r="F26" s="726">
        <v>10</v>
      </c>
      <c r="G26" s="727">
        <v>8</v>
      </c>
      <c r="H26" s="729">
        <f t="shared" si="0"/>
        <v>-2</v>
      </c>
      <c r="I26" s="730">
        <f t="shared" si="1"/>
        <v>-20</v>
      </c>
      <c r="J26" s="729">
        <f t="shared" si="2"/>
        <v>-2</v>
      </c>
      <c r="K26" s="730">
        <f t="shared" si="3"/>
        <v>-20</v>
      </c>
      <c r="L26" s="776"/>
    </row>
    <row r="27" spans="2:12" ht="20.149999999999999" customHeight="1" thickBot="1">
      <c r="B27" s="747" t="s">
        <v>222</v>
      </c>
      <c r="C27" s="518">
        <v>0</v>
      </c>
      <c r="D27" s="518">
        <v>1</v>
      </c>
      <c r="E27" s="781">
        <v>2</v>
      </c>
      <c r="F27" s="718">
        <v>0</v>
      </c>
      <c r="G27" s="719">
        <v>0</v>
      </c>
      <c r="H27" s="794">
        <f t="shared" si="0"/>
        <v>0</v>
      </c>
      <c r="I27" s="795" t="str">
        <f t="shared" si="1"/>
        <v/>
      </c>
      <c r="J27" s="794">
        <f t="shared" si="2"/>
        <v>0</v>
      </c>
      <c r="K27" s="795" t="str">
        <f t="shared" si="3"/>
        <v/>
      </c>
      <c r="L27" s="776"/>
    </row>
    <row r="28" spans="2:12" ht="20.149999999999999" customHeight="1"/>
    <row r="29" spans="2:12" ht="20.149999999999999" customHeight="1"/>
  </sheetData>
  <mergeCells count="2">
    <mergeCell ref="H3:I4"/>
    <mergeCell ref="J3:K4"/>
  </mergeCells>
  <phoneticPr fontId="3"/>
  <pageMargins left="0.70866141732283472" right="0" top="0.9055118110236221" bottom="0.11811023622047245" header="0.51181102362204722" footer="0.51181102362204722"/>
  <pageSetup paperSize="9" scale="75" orientation="landscape" horizontalDpi="300" verticalDpi="300" r:id="rId1"/>
  <headerFooter alignWithMargins="0"/>
  <rowBreaks count="1" manualBreakCount="1">
    <brk id="3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L30"/>
  <sheetViews>
    <sheetView showGridLines="0" showZeros="0" zoomScaleNormal="100" workbookViewId="0">
      <pane xSplit="2" ySplit="5" topLeftCell="C6" activePane="bottomRight" state="frozen"/>
      <selection activeCell="G25" sqref="G25"/>
      <selection pane="topRight" activeCell="G25" sqref="G25"/>
      <selection pane="bottomLeft" activeCell="G25" sqref="G25"/>
      <selection pane="bottomRight" activeCell="I27" sqref="I27"/>
    </sheetView>
  </sheetViews>
  <sheetFormatPr defaultColWidth="10.7109375" defaultRowHeight="16.5"/>
  <cols>
    <col min="1" max="1" width="2.78515625" style="797" customWidth="1"/>
    <col min="2" max="2" width="21" style="797" customWidth="1"/>
    <col min="3" max="7" width="12.7109375" style="797" customWidth="1"/>
    <col min="8" max="11" width="13.28515625" style="690" customWidth="1"/>
    <col min="12" max="12" width="2.42578125" style="797" customWidth="1"/>
    <col min="13" max="256" width="10.7109375" style="797"/>
    <col min="257" max="257" width="2.78515625" style="797" customWidth="1"/>
    <col min="258" max="258" width="21" style="797" customWidth="1"/>
    <col min="259" max="263" width="12.7109375" style="797" customWidth="1"/>
    <col min="264" max="267" width="13.28515625" style="797" customWidth="1"/>
    <col min="268" max="268" width="2.42578125" style="797" customWidth="1"/>
    <col min="269" max="512" width="10.7109375" style="797"/>
    <col min="513" max="513" width="2.78515625" style="797" customWidth="1"/>
    <col min="514" max="514" width="21" style="797" customWidth="1"/>
    <col min="515" max="519" width="12.7109375" style="797" customWidth="1"/>
    <col min="520" max="523" width="13.28515625" style="797" customWidth="1"/>
    <col min="524" max="524" width="2.42578125" style="797" customWidth="1"/>
    <col min="525" max="768" width="10.7109375" style="797"/>
    <col min="769" max="769" width="2.78515625" style="797" customWidth="1"/>
    <col min="770" max="770" width="21" style="797" customWidth="1"/>
    <col min="771" max="775" width="12.7109375" style="797" customWidth="1"/>
    <col min="776" max="779" width="13.28515625" style="797" customWidth="1"/>
    <col min="780" max="780" width="2.42578125" style="797" customWidth="1"/>
    <col min="781" max="1024" width="10.7109375" style="797"/>
    <col min="1025" max="1025" width="2.78515625" style="797" customWidth="1"/>
    <col min="1026" max="1026" width="21" style="797" customWidth="1"/>
    <col min="1027" max="1031" width="12.7109375" style="797" customWidth="1"/>
    <col min="1032" max="1035" width="13.28515625" style="797" customWidth="1"/>
    <col min="1036" max="1036" width="2.42578125" style="797" customWidth="1"/>
    <col min="1037" max="1280" width="10.7109375" style="797"/>
    <col min="1281" max="1281" width="2.78515625" style="797" customWidth="1"/>
    <col min="1282" max="1282" width="21" style="797" customWidth="1"/>
    <col min="1283" max="1287" width="12.7109375" style="797" customWidth="1"/>
    <col min="1288" max="1291" width="13.28515625" style="797" customWidth="1"/>
    <col min="1292" max="1292" width="2.42578125" style="797" customWidth="1"/>
    <col min="1293" max="1536" width="10.7109375" style="797"/>
    <col min="1537" max="1537" width="2.78515625" style="797" customWidth="1"/>
    <col min="1538" max="1538" width="21" style="797" customWidth="1"/>
    <col min="1539" max="1543" width="12.7109375" style="797" customWidth="1"/>
    <col min="1544" max="1547" width="13.28515625" style="797" customWidth="1"/>
    <col min="1548" max="1548" width="2.42578125" style="797" customWidth="1"/>
    <col min="1549" max="1792" width="10.7109375" style="797"/>
    <col min="1793" max="1793" width="2.78515625" style="797" customWidth="1"/>
    <col min="1794" max="1794" width="21" style="797" customWidth="1"/>
    <col min="1795" max="1799" width="12.7109375" style="797" customWidth="1"/>
    <col min="1800" max="1803" width="13.28515625" style="797" customWidth="1"/>
    <col min="1804" max="1804" width="2.42578125" style="797" customWidth="1"/>
    <col min="1805" max="2048" width="10.7109375" style="797"/>
    <col min="2049" max="2049" width="2.78515625" style="797" customWidth="1"/>
    <col min="2050" max="2050" width="21" style="797" customWidth="1"/>
    <col min="2051" max="2055" width="12.7109375" style="797" customWidth="1"/>
    <col min="2056" max="2059" width="13.28515625" style="797" customWidth="1"/>
    <col min="2060" max="2060" width="2.42578125" style="797" customWidth="1"/>
    <col min="2061" max="2304" width="10.7109375" style="797"/>
    <col min="2305" max="2305" width="2.78515625" style="797" customWidth="1"/>
    <col min="2306" max="2306" width="21" style="797" customWidth="1"/>
    <col min="2307" max="2311" width="12.7109375" style="797" customWidth="1"/>
    <col min="2312" max="2315" width="13.28515625" style="797" customWidth="1"/>
    <col min="2316" max="2316" width="2.42578125" style="797" customWidth="1"/>
    <col min="2317" max="2560" width="10.7109375" style="797"/>
    <col min="2561" max="2561" width="2.78515625" style="797" customWidth="1"/>
    <col min="2562" max="2562" width="21" style="797" customWidth="1"/>
    <col min="2563" max="2567" width="12.7109375" style="797" customWidth="1"/>
    <col min="2568" max="2571" width="13.28515625" style="797" customWidth="1"/>
    <col min="2572" max="2572" width="2.42578125" style="797" customWidth="1"/>
    <col min="2573" max="2816" width="10.7109375" style="797"/>
    <col min="2817" max="2817" width="2.78515625" style="797" customWidth="1"/>
    <col min="2818" max="2818" width="21" style="797" customWidth="1"/>
    <col min="2819" max="2823" width="12.7109375" style="797" customWidth="1"/>
    <col min="2824" max="2827" width="13.28515625" style="797" customWidth="1"/>
    <col min="2828" max="2828" width="2.42578125" style="797" customWidth="1"/>
    <col min="2829" max="3072" width="10.7109375" style="797"/>
    <col min="3073" max="3073" width="2.78515625" style="797" customWidth="1"/>
    <col min="3074" max="3074" width="21" style="797" customWidth="1"/>
    <col min="3075" max="3079" width="12.7109375" style="797" customWidth="1"/>
    <col min="3080" max="3083" width="13.28515625" style="797" customWidth="1"/>
    <col min="3084" max="3084" width="2.42578125" style="797" customWidth="1"/>
    <col min="3085" max="3328" width="10.7109375" style="797"/>
    <col min="3329" max="3329" width="2.78515625" style="797" customWidth="1"/>
    <col min="3330" max="3330" width="21" style="797" customWidth="1"/>
    <col min="3331" max="3335" width="12.7109375" style="797" customWidth="1"/>
    <col min="3336" max="3339" width="13.28515625" style="797" customWidth="1"/>
    <col min="3340" max="3340" width="2.42578125" style="797" customWidth="1"/>
    <col min="3341" max="3584" width="10.7109375" style="797"/>
    <col min="3585" max="3585" width="2.78515625" style="797" customWidth="1"/>
    <col min="3586" max="3586" width="21" style="797" customWidth="1"/>
    <col min="3587" max="3591" width="12.7109375" style="797" customWidth="1"/>
    <col min="3592" max="3595" width="13.28515625" style="797" customWidth="1"/>
    <col min="3596" max="3596" width="2.42578125" style="797" customWidth="1"/>
    <col min="3597" max="3840" width="10.7109375" style="797"/>
    <col min="3841" max="3841" width="2.78515625" style="797" customWidth="1"/>
    <col min="3842" max="3842" width="21" style="797" customWidth="1"/>
    <col min="3843" max="3847" width="12.7109375" style="797" customWidth="1"/>
    <col min="3848" max="3851" width="13.28515625" style="797" customWidth="1"/>
    <col min="3852" max="3852" width="2.42578125" style="797" customWidth="1"/>
    <col min="3853" max="4096" width="10.7109375" style="797"/>
    <col min="4097" max="4097" width="2.78515625" style="797" customWidth="1"/>
    <col min="4098" max="4098" width="21" style="797" customWidth="1"/>
    <col min="4099" max="4103" width="12.7109375" style="797" customWidth="1"/>
    <col min="4104" max="4107" width="13.28515625" style="797" customWidth="1"/>
    <col min="4108" max="4108" width="2.42578125" style="797" customWidth="1"/>
    <col min="4109" max="4352" width="10.7109375" style="797"/>
    <col min="4353" max="4353" width="2.78515625" style="797" customWidth="1"/>
    <col min="4354" max="4354" width="21" style="797" customWidth="1"/>
    <col min="4355" max="4359" width="12.7109375" style="797" customWidth="1"/>
    <col min="4360" max="4363" width="13.28515625" style="797" customWidth="1"/>
    <col min="4364" max="4364" width="2.42578125" style="797" customWidth="1"/>
    <col min="4365" max="4608" width="10.7109375" style="797"/>
    <col min="4609" max="4609" width="2.78515625" style="797" customWidth="1"/>
    <col min="4610" max="4610" width="21" style="797" customWidth="1"/>
    <col min="4611" max="4615" width="12.7109375" style="797" customWidth="1"/>
    <col min="4616" max="4619" width="13.28515625" style="797" customWidth="1"/>
    <col min="4620" max="4620" width="2.42578125" style="797" customWidth="1"/>
    <col min="4621" max="4864" width="10.7109375" style="797"/>
    <col min="4865" max="4865" width="2.78515625" style="797" customWidth="1"/>
    <col min="4866" max="4866" width="21" style="797" customWidth="1"/>
    <col min="4867" max="4871" width="12.7109375" style="797" customWidth="1"/>
    <col min="4872" max="4875" width="13.28515625" style="797" customWidth="1"/>
    <col min="4876" max="4876" width="2.42578125" style="797" customWidth="1"/>
    <col min="4877" max="5120" width="10.7109375" style="797"/>
    <col min="5121" max="5121" width="2.78515625" style="797" customWidth="1"/>
    <col min="5122" max="5122" width="21" style="797" customWidth="1"/>
    <col min="5123" max="5127" width="12.7109375" style="797" customWidth="1"/>
    <col min="5128" max="5131" width="13.28515625" style="797" customWidth="1"/>
    <col min="5132" max="5132" width="2.42578125" style="797" customWidth="1"/>
    <col min="5133" max="5376" width="10.7109375" style="797"/>
    <col min="5377" max="5377" width="2.78515625" style="797" customWidth="1"/>
    <col min="5378" max="5378" width="21" style="797" customWidth="1"/>
    <col min="5379" max="5383" width="12.7109375" style="797" customWidth="1"/>
    <col min="5384" max="5387" width="13.28515625" style="797" customWidth="1"/>
    <col min="5388" max="5388" width="2.42578125" style="797" customWidth="1"/>
    <col min="5389" max="5632" width="10.7109375" style="797"/>
    <col min="5633" max="5633" width="2.78515625" style="797" customWidth="1"/>
    <col min="5634" max="5634" width="21" style="797" customWidth="1"/>
    <col min="5635" max="5639" width="12.7109375" style="797" customWidth="1"/>
    <col min="5640" max="5643" width="13.28515625" style="797" customWidth="1"/>
    <col min="5644" max="5644" width="2.42578125" style="797" customWidth="1"/>
    <col min="5645" max="5888" width="10.7109375" style="797"/>
    <col min="5889" max="5889" width="2.78515625" style="797" customWidth="1"/>
    <col min="5890" max="5890" width="21" style="797" customWidth="1"/>
    <col min="5891" max="5895" width="12.7109375" style="797" customWidth="1"/>
    <col min="5896" max="5899" width="13.28515625" style="797" customWidth="1"/>
    <col min="5900" max="5900" width="2.42578125" style="797" customWidth="1"/>
    <col min="5901" max="6144" width="10.7109375" style="797"/>
    <col min="6145" max="6145" width="2.78515625" style="797" customWidth="1"/>
    <col min="6146" max="6146" width="21" style="797" customWidth="1"/>
    <col min="6147" max="6151" width="12.7109375" style="797" customWidth="1"/>
    <col min="6152" max="6155" width="13.28515625" style="797" customWidth="1"/>
    <col min="6156" max="6156" width="2.42578125" style="797" customWidth="1"/>
    <col min="6157" max="6400" width="10.7109375" style="797"/>
    <col min="6401" max="6401" width="2.78515625" style="797" customWidth="1"/>
    <col min="6402" max="6402" width="21" style="797" customWidth="1"/>
    <col min="6403" max="6407" width="12.7109375" style="797" customWidth="1"/>
    <col min="6408" max="6411" width="13.28515625" style="797" customWidth="1"/>
    <col min="6412" max="6412" width="2.42578125" style="797" customWidth="1"/>
    <col min="6413" max="6656" width="10.7109375" style="797"/>
    <col min="6657" max="6657" width="2.78515625" style="797" customWidth="1"/>
    <col min="6658" max="6658" width="21" style="797" customWidth="1"/>
    <col min="6659" max="6663" width="12.7109375" style="797" customWidth="1"/>
    <col min="6664" max="6667" width="13.28515625" style="797" customWidth="1"/>
    <col min="6668" max="6668" width="2.42578125" style="797" customWidth="1"/>
    <col min="6669" max="6912" width="10.7109375" style="797"/>
    <col min="6913" max="6913" width="2.78515625" style="797" customWidth="1"/>
    <col min="6914" max="6914" width="21" style="797" customWidth="1"/>
    <col min="6915" max="6919" width="12.7109375" style="797" customWidth="1"/>
    <col min="6920" max="6923" width="13.28515625" style="797" customWidth="1"/>
    <col min="6924" max="6924" width="2.42578125" style="797" customWidth="1"/>
    <col min="6925" max="7168" width="10.7109375" style="797"/>
    <col min="7169" max="7169" width="2.78515625" style="797" customWidth="1"/>
    <col min="7170" max="7170" width="21" style="797" customWidth="1"/>
    <col min="7171" max="7175" width="12.7109375" style="797" customWidth="1"/>
    <col min="7176" max="7179" width="13.28515625" style="797" customWidth="1"/>
    <col min="7180" max="7180" width="2.42578125" style="797" customWidth="1"/>
    <col min="7181" max="7424" width="10.7109375" style="797"/>
    <col min="7425" max="7425" width="2.78515625" style="797" customWidth="1"/>
    <col min="7426" max="7426" width="21" style="797" customWidth="1"/>
    <col min="7427" max="7431" width="12.7109375" style="797" customWidth="1"/>
    <col min="7432" max="7435" width="13.28515625" style="797" customWidth="1"/>
    <col min="7436" max="7436" width="2.42578125" style="797" customWidth="1"/>
    <col min="7437" max="7680" width="10.7109375" style="797"/>
    <col min="7681" max="7681" width="2.78515625" style="797" customWidth="1"/>
    <col min="7682" max="7682" width="21" style="797" customWidth="1"/>
    <col min="7683" max="7687" width="12.7109375" style="797" customWidth="1"/>
    <col min="7688" max="7691" width="13.28515625" style="797" customWidth="1"/>
    <col min="7692" max="7692" width="2.42578125" style="797" customWidth="1"/>
    <col min="7693" max="7936" width="10.7109375" style="797"/>
    <col min="7937" max="7937" width="2.78515625" style="797" customWidth="1"/>
    <col min="7938" max="7938" width="21" style="797" customWidth="1"/>
    <col min="7939" max="7943" width="12.7109375" style="797" customWidth="1"/>
    <col min="7944" max="7947" width="13.28515625" style="797" customWidth="1"/>
    <col min="7948" max="7948" width="2.42578125" style="797" customWidth="1"/>
    <col min="7949" max="8192" width="10.7109375" style="797"/>
    <col min="8193" max="8193" width="2.78515625" style="797" customWidth="1"/>
    <col min="8194" max="8194" width="21" style="797" customWidth="1"/>
    <col min="8195" max="8199" width="12.7109375" style="797" customWidth="1"/>
    <col min="8200" max="8203" width="13.28515625" style="797" customWidth="1"/>
    <col min="8204" max="8204" width="2.42578125" style="797" customWidth="1"/>
    <col min="8205" max="8448" width="10.7109375" style="797"/>
    <col min="8449" max="8449" width="2.78515625" style="797" customWidth="1"/>
    <col min="8450" max="8450" width="21" style="797" customWidth="1"/>
    <col min="8451" max="8455" width="12.7109375" style="797" customWidth="1"/>
    <col min="8456" max="8459" width="13.28515625" style="797" customWidth="1"/>
    <col min="8460" max="8460" width="2.42578125" style="797" customWidth="1"/>
    <col min="8461" max="8704" width="10.7109375" style="797"/>
    <col min="8705" max="8705" width="2.78515625" style="797" customWidth="1"/>
    <col min="8706" max="8706" width="21" style="797" customWidth="1"/>
    <col min="8707" max="8711" width="12.7109375" style="797" customWidth="1"/>
    <col min="8712" max="8715" width="13.28515625" style="797" customWidth="1"/>
    <col min="8716" max="8716" width="2.42578125" style="797" customWidth="1"/>
    <col min="8717" max="8960" width="10.7109375" style="797"/>
    <col min="8961" max="8961" width="2.78515625" style="797" customWidth="1"/>
    <col min="8962" max="8962" width="21" style="797" customWidth="1"/>
    <col min="8963" max="8967" width="12.7109375" style="797" customWidth="1"/>
    <col min="8968" max="8971" width="13.28515625" style="797" customWidth="1"/>
    <col min="8972" max="8972" width="2.42578125" style="797" customWidth="1"/>
    <col min="8973" max="9216" width="10.7109375" style="797"/>
    <col min="9217" max="9217" width="2.78515625" style="797" customWidth="1"/>
    <col min="9218" max="9218" width="21" style="797" customWidth="1"/>
    <col min="9219" max="9223" width="12.7109375" style="797" customWidth="1"/>
    <col min="9224" max="9227" width="13.28515625" style="797" customWidth="1"/>
    <col min="9228" max="9228" width="2.42578125" style="797" customWidth="1"/>
    <col min="9229" max="9472" width="10.7109375" style="797"/>
    <col min="9473" max="9473" width="2.78515625" style="797" customWidth="1"/>
    <col min="9474" max="9474" width="21" style="797" customWidth="1"/>
    <col min="9475" max="9479" width="12.7109375" style="797" customWidth="1"/>
    <col min="9480" max="9483" width="13.28515625" style="797" customWidth="1"/>
    <col min="9484" max="9484" width="2.42578125" style="797" customWidth="1"/>
    <col min="9485" max="9728" width="10.7109375" style="797"/>
    <col min="9729" max="9729" width="2.78515625" style="797" customWidth="1"/>
    <col min="9730" max="9730" width="21" style="797" customWidth="1"/>
    <col min="9731" max="9735" width="12.7109375" style="797" customWidth="1"/>
    <col min="9736" max="9739" width="13.28515625" style="797" customWidth="1"/>
    <col min="9740" max="9740" width="2.42578125" style="797" customWidth="1"/>
    <col min="9741" max="9984" width="10.7109375" style="797"/>
    <col min="9985" max="9985" width="2.78515625" style="797" customWidth="1"/>
    <col min="9986" max="9986" width="21" style="797" customWidth="1"/>
    <col min="9987" max="9991" width="12.7109375" style="797" customWidth="1"/>
    <col min="9992" max="9995" width="13.28515625" style="797" customWidth="1"/>
    <col min="9996" max="9996" width="2.42578125" style="797" customWidth="1"/>
    <col min="9997" max="10240" width="10.7109375" style="797"/>
    <col min="10241" max="10241" width="2.78515625" style="797" customWidth="1"/>
    <col min="10242" max="10242" width="21" style="797" customWidth="1"/>
    <col min="10243" max="10247" width="12.7109375" style="797" customWidth="1"/>
    <col min="10248" max="10251" width="13.28515625" style="797" customWidth="1"/>
    <col min="10252" max="10252" width="2.42578125" style="797" customWidth="1"/>
    <col min="10253" max="10496" width="10.7109375" style="797"/>
    <col min="10497" max="10497" width="2.78515625" style="797" customWidth="1"/>
    <col min="10498" max="10498" width="21" style="797" customWidth="1"/>
    <col min="10499" max="10503" width="12.7109375" style="797" customWidth="1"/>
    <col min="10504" max="10507" width="13.28515625" style="797" customWidth="1"/>
    <col min="10508" max="10508" width="2.42578125" style="797" customWidth="1"/>
    <col min="10509" max="10752" width="10.7109375" style="797"/>
    <col min="10753" max="10753" width="2.78515625" style="797" customWidth="1"/>
    <col min="10754" max="10754" width="21" style="797" customWidth="1"/>
    <col min="10755" max="10759" width="12.7109375" style="797" customWidth="1"/>
    <col min="10760" max="10763" width="13.28515625" style="797" customWidth="1"/>
    <col min="10764" max="10764" width="2.42578125" style="797" customWidth="1"/>
    <col min="10765" max="11008" width="10.7109375" style="797"/>
    <col min="11009" max="11009" width="2.78515625" style="797" customWidth="1"/>
    <col min="11010" max="11010" width="21" style="797" customWidth="1"/>
    <col min="11011" max="11015" width="12.7109375" style="797" customWidth="1"/>
    <col min="11016" max="11019" width="13.28515625" style="797" customWidth="1"/>
    <col min="11020" max="11020" width="2.42578125" style="797" customWidth="1"/>
    <col min="11021" max="11264" width="10.7109375" style="797"/>
    <col min="11265" max="11265" width="2.78515625" style="797" customWidth="1"/>
    <col min="11266" max="11266" width="21" style="797" customWidth="1"/>
    <col min="11267" max="11271" width="12.7109375" style="797" customWidth="1"/>
    <col min="11272" max="11275" width="13.28515625" style="797" customWidth="1"/>
    <col min="11276" max="11276" width="2.42578125" style="797" customWidth="1"/>
    <col min="11277" max="11520" width="10.7109375" style="797"/>
    <col min="11521" max="11521" width="2.78515625" style="797" customWidth="1"/>
    <col min="11522" max="11522" width="21" style="797" customWidth="1"/>
    <col min="11523" max="11527" width="12.7109375" style="797" customWidth="1"/>
    <col min="11528" max="11531" width="13.28515625" style="797" customWidth="1"/>
    <col min="11532" max="11532" width="2.42578125" style="797" customWidth="1"/>
    <col min="11533" max="11776" width="10.7109375" style="797"/>
    <col min="11777" max="11777" width="2.78515625" style="797" customWidth="1"/>
    <col min="11778" max="11778" width="21" style="797" customWidth="1"/>
    <col min="11779" max="11783" width="12.7109375" style="797" customWidth="1"/>
    <col min="11784" max="11787" width="13.28515625" style="797" customWidth="1"/>
    <col min="11788" max="11788" width="2.42578125" style="797" customWidth="1"/>
    <col min="11789" max="12032" width="10.7109375" style="797"/>
    <col min="12033" max="12033" width="2.78515625" style="797" customWidth="1"/>
    <col min="12034" max="12034" width="21" style="797" customWidth="1"/>
    <col min="12035" max="12039" width="12.7109375" style="797" customWidth="1"/>
    <col min="12040" max="12043" width="13.28515625" style="797" customWidth="1"/>
    <col min="12044" max="12044" width="2.42578125" style="797" customWidth="1"/>
    <col min="12045" max="12288" width="10.7109375" style="797"/>
    <col min="12289" max="12289" width="2.78515625" style="797" customWidth="1"/>
    <col min="12290" max="12290" width="21" style="797" customWidth="1"/>
    <col min="12291" max="12295" width="12.7109375" style="797" customWidth="1"/>
    <col min="12296" max="12299" width="13.28515625" style="797" customWidth="1"/>
    <col min="12300" max="12300" width="2.42578125" style="797" customWidth="1"/>
    <col min="12301" max="12544" width="10.7109375" style="797"/>
    <col min="12545" max="12545" width="2.78515625" style="797" customWidth="1"/>
    <col min="12546" max="12546" width="21" style="797" customWidth="1"/>
    <col min="12547" max="12551" width="12.7109375" style="797" customWidth="1"/>
    <col min="12552" max="12555" width="13.28515625" style="797" customWidth="1"/>
    <col min="12556" max="12556" width="2.42578125" style="797" customWidth="1"/>
    <col min="12557" max="12800" width="10.7109375" style="797"/>
    <col min="12801" max="12801" width="2.78515625" style="797" customWidth="1"/>
    <col min="12802" max="12802" width="21" style="797" customWidth="1"/>
    <col min="12803" max="12807" width="12.7109375" style="797" customWidth="1"/>
    <col min="12808" max="12811" width="13.28515625" style="797" customWidth="1"/>
    <col min="12812" max="12812" width="2.42578125" style="797" customWidth="1"/>
    <col min="12813" max="13056" width="10.7109375" style="797"/>
    <col min="13057" max="13057" width="2.78515625" style="797" customWidth="1"/>
    <col min="13058" max="13058" width="21" style="797" customWidth="1"/>
    <col min="13059" max="13063" width="12.7109375" style="797" customWidth="1"/>
    <col min="13064" max="13067" width="13.28515625" style="797" customWidth="1"/>
    <col min="13068" max="13068" width="2.42578125" style="797" customWidth="1"/>
    <col min="13069" max="13312" width="10.7109375" style="797"/>
    <col min="13313" max="13313" width="2.78515625" style="797" customWidth="1"/>
    <col min="13314" max="13314" width="21" style="797" customWidth="1"/>
    <col min="13315" max="13319" width="12.7109375" style="797" customWidth="1"/>
    <col min="13320" max="13323" width="13.28515625" style="797" customWidth="1"/>
    <col min="13324" max="13324" width="2.42578125" style="797" customWidth="1"/>
    <col min="13325" max="13568" width="10.7109375" style="797"/>
    <col min="13569" max="13569" width="2.78515625" style="797" customWidth="1"/>
    <col min="13570" max="13570" width="21" style="797" customWidth="1"/>
    <col min="13571" max="13575" width="12.7109375" style="797" customWidth="1"/>
    <col min="13576" max="13579" width="13.28515625" style="797" customWidth="1"/>
    <col min="13580" max="13580" width="2.42578125" style="797" customWidth="1"/>
    <col min="13581" max="13824" width="10.7109375" style="797"/>
    <col min="13825" max="13825" width="2.78515625" style="797" customWidth="1"/>
    <col min="13826" max="13826" width="21" style="797" customWidth="1"/>
    <col min="13827" max="13831" width="12.7109375" style="797" customWidth="1"/>
    <col min="13832" max="13835" width="13.28515625" style="797" customWidth="1"/>
    <col min="13836" max="13836" width="2.42578125" style="797" customWidth="1"/>
    <col min="13837" max="14080" width="10.7109375" style="797"/>
    <col min="14081" max="14081" width="2.78515625" style="797" customWidth="1"/>
    <col min="14082" max="14082" width="21" style="797" customWidth="1"/>
    <col min="14083" max="14087" width="12.7109375" style="797" customWidth="1"/>
    <col min="14088" max="14091" width="13.28515625" style="797" customWidth="1"/>
    <col min="14092" max="14092" width="2.42578125" style="797" customWidth="1"/>
    <col min="14093" max="14336" width="10.7109375" style="797"/>
    <col min="14337" max="14337" width="2.78515625" style="797" customWidth="1"/>
    <col min="14338" max="14338" width="21" style="797" customWidth="1"/>
    <col min="14339" max="14343" width="12.7109375" style="797" customWidth="1"/>
    <col min="14344" max="14347" width="13.28515625" style="797" customWidth="1"/>
    <col min="14348" max="14348" width="2.42578125" style="797" customWidth="1"/>
    <col min="14349" max="14592" width="10.7109375" style="797"/>
    <col min="14593" max="14593" width="2.78515625" style="797" customWidth="1"/>
    <col min="14594" max="14594" width="21" style="797" customWidth="1"/>
    <col min="14595" max="14599" width="12.7109375" style="797" customWidth="1"/>
    <col min="14600" max="14603" width="13.28515625" style="797" customWidth="1"/>
    <col min="14604" max="14604" width="2.42578125" style="797" customWidth="1"/>
    <col min="14605" max="14848" width="10.7109375" style="797"/>
    <col min="14849" max="14849" width="2.78515625" style="797" customWidth="1"/>
    <col min="14850" max="14850" width="21" style="797" customWidth="1"/>
    <col min="14851" max="14855" width="12.7109375" style="797" customWidth="1"/>
    <col min="14856" max="14859" width="13.28515625" style="797" customWidth="1"/>
    <col min="14860" max="14860" width="2.42578125" style="797" customWidth="1"/>
    <col min="14861" max="15104" width="10.7109375" style="797"/>
    <col min="15105" max="15105" width="2.78515625" style="797" customWidth="1"/>
    <col min="15106" max="15106" width="21" style="797" customWidth="1"/>
    <col min="15107" max="15111" width="12.7109375" style="797" customWidth="1"/>
    <col min="15112" max="15115" width="13.28515625" style="797" customWidth="1"/>
    <col min="15116" max="15116" width="2.42578125" style="797" customWidth="1"/>
    <col min="15117" max="15360" width="10.7109375" style="797"/>
    <col min="15361" max="15361" width="2.78515625" style="797" customWidth="1"/>
    <col min="15362" max="15362" width="21" style="797" customWidth="1"/>
    <col min="15363" max="15367" width="12.7109375" style="797" customWidth="1"/>
    <col min="15368" max="15371" width="13.28515625" style="797" customWidth="1"/>
    <col min="15372" max="15372" width="2.42578125" style="797" customWidth="1"/>
    <col min="15373" max="15616" width="10.7109375" style="797"/>
    <col min="15617" max="15617" width="2.78515625" style="797" customWidth="1"/>
    <col min="15618" max="15618" width="21" style="797" customWidth="1"/>
    <col min="15619" max="15623" width="12.7109375" style="797" customWidth="1"/>
    <col min="15624" max="15627" width="13.28515625" style="797" customWidth="1"/>
    <col min="15628" max="15628" width="2.42578125" style="797" customWidth="1"/>
    <col min="15629" max="15872" width="10.7109375" style="797"/>
    <col min="15873" max="15873" width="2.78515625" style="797" customWidth="1"/>
    <col min="15874" max="15874" width="21" style="797" customWidth="1"/>
    <col min="15875" max="15879" width="12.7109375" style="797" customWidth="1"/>
    <col min="15880" max="15883" width="13.28515625" style="797" customWidth="1"/>
    <col min="15884" max="15884" width="2.42578125" style="797" customWidth="1"/>
    <col min="15885" max="16128" width="10.7109375" style="797"/>
    <col min="16129" max="16129" width="2.78515625" style="797" customWidth="1"/>
    <col min="16130" max="16130" width="21" style="797" customWidth="1"/>
    <col min="16131" max="16135" width="12.7109375" style="797" customWidth="1"/>
    <col min="16136" max="16139" width="13.28515625" style="797" customWidth="1"/>
    <col min="16140" max="16140" width="2.42578125" style="797" customWidth="1"/>
    <col min="16141" max="16384" width="10.7109375" style="797"/>
  </cols>
  <sheetData>
    <row r="1" spans="2:12" ht="20.149999999999999" customHeight="1">
      <c r="B1" s="796" t="s">
        <v>238</v>
      </c>
    </row>
    <row r="2" spans="2:12" ht="20.149999999999999" customHeight="1" thickBot="1">
      <c r="B2" s="798"/>
      <c r="C2" s="799"/>
      <c r="D2" s="799"/>
      <c r="E2" s="799"/>
      <c r="F2" s="799"/>
      <c r="G2" s="799"/>
      <c r="I2" s="692"/>
      <c r="K2" s="693" t="s">
        <v>192</v>
      </c>
    </row>
    <row r="3" spans="2:12" ht="20.149999999999999" customHeight="1">
      <c r="B3" s="800" t="s">
        <v>193</v>
      </c>
      <c r="C3" s="801"/>
      <c r="D3" s="802"/>
      <c r="E3" s="803"/>
      <c r="F3" s="804"/>
      <c r="G3" s="798"/>
      <c r="H3" s="697" t="s">
        <v>36</v>
      </c>
      <c r="I3" s="698"/>
      <c r="J3" s="699" t="s">
        <v>37</v>
      </c>
      <c r="K3" s="698"/>
      <c r="L3" s="805"/>
    </row>
    <row r="4" spans="2:12" ht="20.149999999999999" customHeight="1">
      <c r="B4" s="806"/>
      <c r="C4" s="807" t="s">
        <v>194</v>
      </c>
      <c r="D4" s="704" t="s">
        <v>195</v>
      </c>
      <c r="E4" s="779" t="s">
        <v>40</v>
      </c>
      <c r="F4" s="779" t="s">
        <v>125</v>
      </c>
      <c r="G4" s="702" t="s">
        <v>126</v>
      </c>
      <c r="H4" s="705"/>
      <c r="I4" s="706"/>
      <c r="J4" s="707"/>
      <c r="K4" s="706"/>
      <c r="L4" s="805"/>
    </row>
    <row r="5" spans="2:12" ht="29" thickBot="1">
      <c r="B5" s="808" t="s">
        <v>196</v>
      </c>
      <c r="C5" s="710" t="s">
        <v>127</v>
      </c>
      <c r="D5" s="710"/>
      <c r="E5" s="711"/>
      <c r="F5" s="710" t="s">
        <v>45</v>
      </c>
      <c r="G5" s="712" t="s">
        <v>46</v>
      </c>
      <c r="H5" s="713" t="s">
        <v>86</v>
      </c>
      <c r="I5" s="714" t="s">
        <v>198</v>
      </c>
      <c r="J5" s="715" t="s">
        <v>87</v>
      </c>
      <c r="K5" s="714" t="s">
        <v>199</v>
      </c>
      <c r="L5" s="805"/>
    </row>
    <row r="6" spans="2:12" ht="19.5" customHeight="1" thickBot="1">
      <c r="B6" s="809" t="s">
        <v>200</v>
      </c>
      <c r="C6" s="810">
        <v>47441128</v>
      </c>
      <c r="D6" s="719">
        <v>50949545</v>
      </c>
      <c r="E6" s="781">
        <v>51040095</v>
      </c>
      <c r="F6" s="718">
        <v>55259989</v>
      </c>
      <c r="G6" s="719">
        <v>54854746</v>
      </c>
      <c r="H6" s="722">
        <f>G6-F6</f>
        <v>-405243</v>
      </c>
      <c r="I6" s="723">
        <f>IF(AND(F6=0,G6=0),"",IF(AND(F6&gt;0,G6=0),"皆減",IF(AND(F6=0,G6&gt;0),"皆増",ROUND(H6/F6*100,1))))</f>
        <v>-0.7</v>
      </c>
      <c r="J6" s="722">
        <f>G6-C6</f>
        <v>7413618</v>
      </c>
      <c r="K6" s="723">
        <f>IF(AND(C6=0,G6=0),"",IF(AND(C6&gt;0,G6=0),"皆減",IF(AND(C6=0,G6&gt;0),"皆増",ROUND(J6/C6*100,1))))</f>
        <v>15.6</v>
      </c>
      <c r="L6" s="805"/>
    </row>
    <row r="7" spans="2:12" ht="20.149999999999999" customHeight="1">
      <c r="B7" s="811" t="s">
        <v>201</v>
      </c>
      <c r="C7" s="812">
        <v>47364051</v>
      </c>
      <c r="D7" s="727">
        <v>49877445</v>
      </c>
      <c r="E7" s="783">
        <v>50971217</v>
      </c>
      <c r="F7" s="726">
        <v>55068612</v>
      </c>
      <c r="G7" s="727">
        <v>54443944</v>
      </c>
      <c r="H7" s="729">
        <f t="shared" ref="H7:H28" si="0">G7-F7</f>
        <v>-624668</v>
      </c>
      <c r="I7" s="730">
        <f t="shared" ref="I7:I28" si="1">IF(AND(F7=0,G7=0),"",IF(AND(F7&gt;0,G7=0),"皆減",IF(AND(F7=0,G7&gt;0),"皆増",ROUND(H7/F7*100,1))))</f>
        <v>-1.1000000000000001</v>
      </c>
      <c r="J7" s="729">
        <f t="shared" ref="J7:J28" si="2">G7-C7</f>
        <v>7079893</v>
      </c>
      <c r="K7" s="730">
        <f t="shared" ref="K7:K28" si="3">IF(AND(C7=0,G7=0),"",IF(AND(C7&gt;0,G7=0),"皆減",IF(AND(C7=0,G7&gt;0),"皆増",ROUND(J7/C7*100,1))))</f>
        <v>14.9</v>
      </c>
      <c r="L7" s="805"/>
    </row>
    <row r="8" spans="2:12" ht="20.149999999999999" customHeight="1">
      <c r="B8" s="813" t="s">
        <v>202</v>
      </c>
      <c r="C8" s="814">
        <v>19759618</v>
      </c>
      <c r="D8" s="734">
        <v>21839879</v>
      </c>
      <c r="E8" s="784">
        <v>22703364</v>
      </c>
      <c r="F8" s="733">
        <v>24375099</v>
      </c>
      <c r="G8" s="734">
        <v>24488032</v>
      </c>
      <c r="H8" s="737">
        <f t="shared" si="0"/>
        <v>112933</v>
      </c>
      <c r="I8" s="738">
        <f t="shared" si="1"/>
        <v>0.5</v>
      </c>
      <c r="J8" s="737">
        <f t="shared" si="2"/>
        <v>4728414</v>
      </c>
      <c r="K8" s="738">
        <f t="shared" si="3"/>
        <v>23.9</v>
      </c>
      <c r="L8" s="805"/>
    </row>
    <row r="9" spans="2:12" ht="20.149999999999999" customHeight="1">
      <c r="B9" s="739" t="s">
        <v>203</v>
      </c>
      <c r="C9" s="815">
        <v>163785</v>
      </c>
      <c r="D9" s="816">
        <v>186510</v>
      </c>
      <c r="E9" s="817">
        <v>168107</v>
      </c>
      <c r="F9" s="818">
        <v>179725</v>
      </c>
      <c r="G9" s="816">
        <v>270347</v>
      </c>
      <c r="H9" s="737">
        <f>G9-F9</f>
        <v>90622</v>
      </c>
      <c r="I9" s="738">
        <f>IF(AND(F9=0,G9=0),"",IF(AND(F9&gt;0,G9=0),"皆減",IF(AND(F9=0,G9&gt;0),"皆増",ROUND(H9/F9*100,1))))</f>
        <v>50.4</v>
      </c>
      <c r="J9" s="737">
        <f>G9-C9</f>
        <v>106562</v>
      </c>
      <c r="K9" s="738">
        <f>IF(AND(C9=0,G9=0),"",IF(AND(C9&gt;0,G9=0),"皆減",IF(AND(C9=0,G9&gt;0),"皆増",ROUND(J9/C9*100,1))))</f>
        <v>65.099999999999994</v>
      </c>
      <c r="L9" s="805"/>
    </row>
    <row r="10" spans="2:12" ht="20.149999999999999" customHeight="1" thickBot="1">
      <c r="B10" s="747" t="s">
        <v>204</v>
      </c>
      <c r="C10" s="810">
        <v>77077</v>
      </c>
      <c r="D10" s="719">
        <v>1072100</v>
      </c>
      <c r="E10" s="781">
        <v>68878</v>
      </c>
      <c r="F10" s="718">
        <v>191377</v>
      </c>
      <c r="G10" s="719">
        <v>410802</v>
      </c>
      <c r="H10" s="722">
        <f t="shared" si="0"/>
        <v>219425</v>
      </c>
      <c r="I10" s="723">
        <f t="shared" si="1"/>
        <v>114.7</v>
      </c>
      <c r="J10" s="722">
        <f t="shared" si="2"/>
        <v>333725</v>
      </c>
      <c r="K10" s="723">
        <f t="shared" si="3"/>
        <v>433</v>
      </c>
      <c r="L10" s="805"/>
    </row>
    <row r="11" spans="2:12" ht="20.149999999999999" customHeight="1" thickBot="1">
      <c r="B11" s="747" t="s">
        <v>205</v>
      </c>
      <c r="C11" s="810">
        <v>43867507</v>
      </c>
      <c r="D11" s="719">
        <v>45267361</v>
      </c>
      <c r="E11" s="781">
        <v>46693810</v>
      </c>
      <c r="F11" s="718">
        <v>50267385</v>
      </c>
      <c r="G11" s="719">
        <v>49627343</v>
      </c>
      <c r="H11" s="722">
        <f t="shared" si="0"/>
        <v>-640042</v>
      </c>
      <c r="I11" s="723">
        <f t="shared" si="1"/>
        <v>-1.3</v>
      </c>
      <c r="J11" s="722">
        <f t="shared" si="2"/>
        <v>5759836</v>
      </c>
      <c r="K11" s="723">
        <f t="shared" si="3"/>
        <v>13.1</v>
      </c>
      <c r="L11" s="805"/>
    </row>
    <row r="12" spans="2:12" ht="20.149999999999999" customHeight="1">
      <c r="B12" s="724" t="s">
        <v>206</v>
      </c>
      <c r="C12" s="812">
        <v>43827136</v>
      </c>
      <c r="D12" s="727">
        <v>45229809</v>
      </c>
      <c r="E12" s="783">
        <v>46679561</v>
      </c>
      <c r="F12" s="726">
        <v>50241843</v>
      </c>
      <c r="G12" s="727">
        <v>49565176</v>
      </c>
      <c r="H12" s="729">
        <f t="shared" si="0"/>
        <v>-676667</v>
      </c>
      <c r="I12" s="730">
        <f t="shared" si="1"/>
        <v>-1.3</v>
      </c>
      <c r="J12" s="729">
        <f t="shared" si="2"/>
        <v>5738040</v>
      </c>
      <c r="K12" s="730">
        <f t="shared" si="3"/>
        <v>13.1</v>
      </c>
      <c r="L12" s="805"/>
    </row>
    <row r="13" spans="2:12" ht="20.149999999999999" customHeight="1">
      <c r="B13" s="731" t="s">
        <v>207</v>
      </c>
      <c r="C13" s="814">
        <v>36548786</v>
      </c>
      <c r="D13" s="734">
        <v>38247549</v>
      </c>
      <c r="E13" s="784">
        <v>39842276</v>
      </c>
      <c r="F13" s="733">
        <v>43532055</v>
      </c>
      <c r="G13" s="734">
        <v>43285237</v>
      </c>
      <c r="H13" s="737">
        <f t="shared" si="0"/>
        <v>-246818</v>
      </c>
      <c r="I13" s="738">
        <f t="shared" si="1"/>
        <v>-0.6</v>
      </c>
      <c r="J13" s="737">
        <f t="shared" si="2"/>
        <v>6736451</v>
      </c>
      <c r="K13" s="738">
        <f t="shared" si="3"/>
        <v>18.399999999999999</v>
      </c>
      <c r="L13" s="805"/>
    </row>
    <row r="14" spans="2:12" ht="20.149999999999999" customHeight="1" thickBot="1">
      <c r="B14" s="747" t="s">
        <v>208</v>
      </c>
      <c r="C14" s="810">
        <v>40371</v>
      </c>
      <c r="D14" s="719">
        <v>37552</v>
      </c>
      <c r="E14" s="781">
        <v>14249</v>
      </c>
      <c r="F14" s="718">
        <v>25542</v>
      </c>
      <c r="G14" s="719">
        <v>62167</v>
      </c>
      <c r="H14" s="722">
        <f t="shared" si="0"/>
        <v>36625</v>
      </c>
      <c r="I14" s="723">
        <f t="shared" si="1"/>
        <v>143.4</v>
      </c>
      <c r="J14" s="722">
        <f t="shared" si="2"/>
        <v>21796</v>
      </c>
      <c r="K14" s="723">
        <f t="shared" si="3"/>
        <v>54</v>
      </c>
      <c r="L14" s="805"/>
    </row>
    <row r="15" spans="2:12" ht="20.149999999999999" customHeight="1">
      <c r="B15" s="750" t="s">
        <v>209</v>
      </c>
      <c r="C15" s="812">
        <v>3536915</v>
      </c>
      <c r="D15" s="727">
        <v>4647636</v>
      </c>
      <c r="E15" s="783">
        <v>4291656</v>
      </c>
      <c r="F15" s="726">
        <v>4826769</v>
      </c>
      <c r="G15" s="727">
        <v>4878768</v>
      </c>
      <c r="H15" s="729">
        <f t="shared" si="0"/>
        <v>51999</v>
      </c>
      <c r="I15" s="730">
        <f t="shared" si="1"/>
        <v>1.1000000000000001</v>
      </c>
      <c r="J15" s="729">
        <f t="shared" si="2"/>
        <v>1341853</v>
      </c>
      <c r="K15" s="730">
        <f t="shared" si="3"/>
        <v>37.9</v>
      </c>
      <c r="L15" s="805"/>
    </row>
    <row r="16" spans="2:12" ht="20.149999999999999" customHeight="1" thickBot="1">
      <c r="B16" s="754" t="s">
        <v>210</v>
      </c>
      <c r="C16" s="810">
        <v>36706</v>
      </c>
      <c r="D16" s="719">
        <v>1034548</v>
      </c>
      <c r="E16" s="781">
        <v>54629</v>
      </c>
      <c r="F16" s="718">
        <v>165835</v>
      </c>
      <c r="G16" s="719">
        <v>348635</v>
      </c>
      <c r="H16" s="722">
        <f t="shared" si="0"/>
        <v>182800</v>
      </c>
      <c r="I16" s="723">
        <f t="shared" si="1"/>
        <v>110.2</v>
      </c>
      <c r="J16" s="722">
        <f t="shared" si="2"/>
        <v>311929</v>
      </c>
      <c r="K16" s="723">
        <f t="shared" si="3"/>
        <v>849.8</v>
      </c>
      <c r="L16" s="805"/>
    </row>
    <row r="17" spans="2:12" ht="20.149999999999999" customHeight="1" thickBot="1">
      <c r="B17" s="754" t="s">
        <v>211</v>
      </c>
      <c r="C17" s="810">
        <v>3573621</v>
      </c>
      <c r="D17" s="719">
        <v>5682184</v>
      </c>
      <c r="E17" s="781">
        <v>4346285</v>
      </c>
      <c r="F17" s="718">
        <v>4992604</v>
      </c>
      <c r="G17" s="719">
        <v>5227403</v>
      </c>
      <c r="H17" s="722">
        <f t="shared" si="0"/>
        <v>234799</v>
      </c>
      <c r="I17" s="723">
        <f t="shared" si="1"/>
        <v>4.7</v>
      </c>
      <c r="J17" s="722">
        <f t="shared" si="2"/>
        <v>1653782</v>
      </c>
      <c r="K17" s="723">
        <f t="shared" si="3"/>
        <v>46.3</v>
      </c>
      <c r="L17" s="805"/>
    </row>
    <row r="18" spans="2:12" ht="20.149999999999999" customHeight="1">
      <c r="B18" s="757" t="s">
        <v>212</v>
      </c>
      <c r="C18" s="812">
        <v>1022125</v>
      </c>
      <c r="D18" s="727">
        <v>1166524</v>
      </c>
      <c r="E18" s="783">
        <v>1280768</v>
      </c>
      <c r="F18" s="726">
        <v>1467627</v>
      </c>
      <c r="G18" s="727">
        <v>1141315</v>
      </c>
      <c r="H18" s="729">
        <f t="shared" si="0"/>
        <v>-326312</v>
      </c>
      <c r="I18" s="730">
        <f t="shared" si="1"/>
        <v>-22.2</v>
      </c>
      <c r="J18" s="729">
        <f t="shared" si="2"/>
        <v>119190</v>
      </c>
      <c r="K18" s="730">
        <f t="shared" si="3"/>
        <v>11.7</v>
      </c>
      <c r="L18" s="805"/>
    </row>
    <row r="19" spans="2:12" ht="20.149999999999999" customHeight="1" thickBot="1">
      <c r="B19" s="758" t="s">
        <v>213</v>
      </c>
      <c r="C19" s="810">
        <v>140632</v>
      </c>
      <c r="D19" s="719">
        <v>0</v>
      </c>
      <c r="E19" s="781">
        <v>0</v>
      </c>
      <c r="F19" s="718">
        <v>12509</v>
      </c>
      <c r="G19" s="719">
        <v>48217</v>
      </c>
      <c r="H19" s="722">
        <f t="shared" si="0"/>
        <v>35708</v>
      </c>
      <c r="I19" s="723">
        <f t="shared" si="1"/>
        <v>285.5</v>
      </c>
      <c r="J19" s="722">
        <f t="shared" si="2"/>
        <v>-92415</v>
      </c>
      <c r="K19" s="723">
        <f t="shared" si="3"/>
        <v>-65.7</v>
      </c>
      <c r="L19" s="805"/>
    </row>
    <row r="20" spans="2:12" ht="20.149999999999999" customHeight="1">
      <c r="B20" s="750" t="s">
        <v>214</v>
      </c>
      <c r="C20" s="819">
        <v>108.07014859469713</v>
      </c>
      <c r="D20" s="762">
        <v>110.27560386116156</v>
      </c>
      <c r="E20" s="790">
        <v>109.19386538360976</v>
      </c>
      <c r="F20" s="820">
        <v>109.60706994765299</v>
      </c>
      <c r="G20" s="762">
        <v>109.84313664093517</v>
      </c>
      <c r="H20" s="791">
        <f t="shared" si="0"/>
        <v>0.23606669328218288</v>
      </c>
      <c r="I20" s="730">
        <f t="shared" si="1"/>
        <v>0.2</v>
      </c>
      <c r="J20" s="791">
        <f t="shared" si="2"/>
        <v>1.7729880462380407</v>
      </c>
      <c r="K20" s="730">
        <f t="shared" si="3"/>
        <v>1.6</v>
      </c>
      <c r="L20" s="805"/>
    </row>
    <row r="21" spans="2:12" ht="20.149999999999999" customHeight="1">
      <c r="B21" s="750" t="s">
        <v>215</v>
      </c>
      <c r="C21" s="819">
        <v>108.14639637488403</v>
      </c>
      <c r="D21" s="762">
        <v>112.55249670949451</v>
      </c>
      <c r="E21" s="790">
        <v>109.30805389408147</v>
      </c>
      <c r="F21" s="820">
        <v>109.93209414016663</v>
      </c>
      <c r="G21" s="762">
        <v>110.53331225086944</v>
      </c>
      <c r="H21" s="791">
        <f t="shared" si="0"/>
        <v>0.60121811070281694</v>
      </c>
      <c r="I21" s="730">
        <f t="shared" si="1"/>
        <v>0.5</v>
      </c>
      <c r="J21" s="791">
        <f t="shared" si="2"/>
        <v>2.3869158759854088</v>
      </c>
      <c r="K21" s="730">
        <f t="shared" si="3"/>
        <v>2.2000000000000002</v>
      </c>
      <c r="L21" s="805"/>
    </row>
    <row r="22" spans="2:12" ht="20.149999999999999" customHeight="1">
      <c r="B22" s="764" t="s">
        <v>216</v>
      </c>
      <c r="C22" s="789">
        <v>5.2</v>
      </c>
      <c r="D22" s="789">
        <v>5.4</v>
      </c>
      <c r="E22" s="790">
        <v>5.7</v>
      </c>
      <c r="F22" s="790">
        <v>6.1</v>
      </c>
      <c r="G22" s="762">
        <v>4.712733690276341</v>
      </c>
      <c r="H22" s="791">
        <f t="shared" si="0"/>
        <v>-1.3872663097236586</v>
      </c>
      <c r="I22" s="730">
        <f t="shared" si="1"/>
        <v>-22.7</v>
      </c>
      <c r="J22" s="791">
        <f t="shared" si="2"/>
        <v>-0.48726630972365914</v>
      </c>
      <c r="K22" s="730">
        <f t="shared" si="3"/>
        <v>-9.4</v>
      </c>
      <c r="L22" s="805"/>
    </row>
    <row r="23" spans="2:12" ht="20.149999999999999" customHeight="1" thickBot="1">
      <c r="B23" s="758" t="s">
        <v>217</v>
      </c>
      <c r="C23" s="821">
        <v>0.71171416370498664</v>
      </c>
      <c r="D23" s="768">
        <v>0</v>
      </c>
      <c r="E23" s="793">
        <v>0</v>
      </c>
      <c r="F23" s="822">
        <v>5.1318765925832753E-2</v>
      </c>
      <c r="G23" s="768">
        <v>0.19690026540311609</v>
      </c>
      <c r="H23" s="722">
        <f t="shared" si="0"/>
        <v>0.14558149947728333</v>
      </c>
      <c r="I23" s="723">
        <f t="shared" si="1"/>
        <v>283.7</v>
      </c>
      <c r="J23" s="722">
        <f t="shared" si="2"/>
        <v>-0.51481389830187052</v>
      </c>
      <c r="K23" s="723">
        <f t="shared" si="3"/>
        <v>-72.3</v>
      </c>
      <c r="L23" s="805"/>
    </row>
    <row r="24" spans="2:12" ht="20.149999999999999" customHeight="1">
      <c r="B24" s="811" t="s">
        <v>218</v>
      </c>
      <c r="C24" s="812">
        <v>20</v>
      </c>
      <c r="D24" s="727">
        <v>20</v>
      </c>
      <c r="E24" s="783">
        <v>23</v>
      </c>
      <c r="F24" s="726">
        <v>31</v>
      </c>
      <c r="G24" s="727">
        <v>31</v>
      </c>
      <c r="H24" s="729">
        <f t="shared" si="0"/>
        <v>0</v>
      </c>
      <c r="I24" s="730">
        <f t="shared" si="1"/>
        <v>0</v>
      </c>
      <c r="J24" s="729">
        <f t="shared" si="2"/>
        <v>11</v>
      </c>
      <c r="K24" s="730">
        <f t="shared" si="3"/>
        <v>55</v>
      </c>
      <c r="L24" s="805"/>
    </row>
    <row r="25" spans="2:12" ht="20.149999999999999" customHeight="1">
      <c r="B25" s="811" t="s">
        <v>219</v>
      </c>
      <c r="C25" s="812"/>
      <c r="D25" s="727"/>
      <c r="E25" s="783"/>
      <c r="F25" s="726"/>
      <c r="G25" s="727">
        <v>0</v>
      </c>
      <c r="H25" s="729">
        <f t="shared" si="0"/>
        <v>0</v>
      </c>
      <c r="I25" s="730" t="str">
        <f t="shared" si="1"/>
        <v/>
      </c>
      <c r="J25" s="729">
        <f t="shared" si="2"/>
        <v>0</v>
      </c>
      <c r="K25" s="730" t="str">
        <f t="shared" si="3"/>
        <v/>
      </c>
      <c r="L25" s="805"/>
    </row>
    <row r="26" spans="2:12" ht="20.149999999999999" customHeight="1">
      <c r="B26" s="811" t="s">
        <v>220</v>
      </c>
      <c r="C26" s="812">
        <v>4</v>
      </c>
      <c r="D26" s="727">
        <v>2</v>
      </c>
      <c r="E26" s="783">
        <v>2</v>
      </c>
      <c r="F26" s="726">
        <v>3</v>
      </c>
      <c r="G26" s="727">
        <v>3</v>
      </c>
      <c r="H26" s="729">
        <f t="shared" si="0"/>
        <v>0</v>
      </c>
      <c r="I26" s="730">
        <f t="shared" si="1"/>
        <v>0</v>
      </c>
      <c r="J26" s="729">
        <f t="shared" si="2"/>
        <v>-1</v>
      </c>
      <c r="K26" s="730">
        <f t="shared" si="3"/>
        <v>-25</v>
      </c>
      <c r="L26" s="805"/>
    </row>
    <row r="27" spans="2:12" ht="20.149999999999999" customHeight="1">
      <c r="B27" s="811" t="s">
        <v>221</v>
      </c>
      <c r="C27" s="812">
        <v>4</v>
      </c>
      <c r="D27" s="727">
        <v>2</v>
      </c>
      <c r="E27" s="783">
        <v>2</v>
      </c>
      <c r="F27" s="726">
        <v>5</v>
      </c>
      <c r="G27" s="727">
        <v>4</v>
      </c>
      <c r="H27" s="729">
        <f t="shared" si="0"/>
        <v>-1</v>
      </c>
      <c r="I27" s="730">
        <f t="shared" si="1"/>
        <v>-20</v>
      </c>
      <c r="J27" s="729">
        <f t="shared" si="2"/>
        <v>0</v>
      </c>
      <c r="K27" s="730">
        <f t="shared" si="3"/>
        <v>0</v>
      </c>
      <c r="L27" s="805"/>
    </row>
    <row r="28" spans="2:12" ht="20.149999999999999" customHeight="1" thickBot="1">
      <c r="B28" s="823" t="s">
        <v>222</v>
      </c>
      <c r="C28" s="810">
        <v>2</v>
      </c>
      <c r="D28" s="719">
        <v>0</v>
      </c>
      <c r="E28" s="781">
        <v>0</v>
      </c>
      <c r="F28" s="718">
        <v>2</v>
      </c>
      <c r="G28" s="719">
        <v>2</v>
      </c>
      <c r="H28" s="794">
        <f t="shared" si="0"/>
        <v>0</v>
      </c>
      <c r="I28" s="795">
        <f t="shared" si="1"/>
        <v>0</v>
      </c>
      <c r="J28" s="794">
        <f t="shared" si="2"/>
        <v>0</v>
      </c>
      <c r="K28" s="795">
        <f t="shared" si="3"/>
        <v>0</v>
      </c>
      <c r="L28" s="805"/>
    </row>
    <row r="29" spans="2:12" ht="20.149999999999999" customHeight="1"/>
    <row r="30" spans="2:12" ht="20.149999999999999" customHeight="1"/>
  </sheetData>
  <mergeCells count="2">
    <mergeCell ref="H3:I4"/>
    <mergeCell ref="J3:K4"/>
  </mergeCells>
  <phoneticPr fontId="3"/>
  <pageMargins left="0.70866141732283472" right="0" top="0.9055118110236221" bottom="0.11811023622047245" header="0.51181102362204722" footer="0.51181102362204722"/>
  <pageSetup paperSize="9" scale="77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M25"/>
  <sheetViews>
    <sheetView showGridLines="0" showZeros="0" zoomScale="70" zoomScaleNormal="70" workbookViewId="0">
      <pane xSplit="3" ySplit="5" topLeftCell="D6" activePane="bottomRight" state="frozen"/>
      <selection activeCell="H17" sqref="H17"/>
      <selection pane="topRight" activeCell="H17" sqref="H17"/>
      <selection pane="bottomLeft" activeCell="H17" sqref="H17"/>
      <selection pane="bottomRight" activeCell="F10" sqref="F10"/>
    </sheetView>
  </sheetViews>
  <sheetFormatPr defaultColWidth="10.7109375" defaultRowHeight="16.5"/>
  <cols>
    <col min="1" max="1" width="2.2109375" style="690" customWidth="1"/>
    <col min="2" max="2" width="4.7109375" style="690" customWidth="1"/>
    <col min="3" max="3" width="23.5703125" style="690" customWidth="1"/>
    <col min="4" max="8" width="12.7109375" style="690" customWidth="1"/>
    <col min="9" max="12" width="13.28515625" style="690" customWidth="1"/>
    <col min="13" max="13" width="2.78515625" style="690" customWidth="1"/>
    <col min="14" max="14" width="10.7109375" style="690"/>
    <col min="15" max="15" width="4.7109375" style="690" customWidth="1"/>
    <col min="16" max="16" width="21.7109375" style="690" customWidth="1"/>
    <col min="17" max="20" width="11.7109375" style="690" customWidth="1"/>
    <col min="21" max="21" width="2" style="690" customWidth="1"/>
    <col min="22" max="22" width="12.7109375" style="690" customWidth="1"/>
    <col min="23" max="23" width="10.7109375" style="690"/>
    <col min="24" max="24" width="12.7109375" style="690" customWidth="1"/>
    <col min="25" max="256" width="10.7109375" style="690"/>
    <col min="257" max="257" width="2.2109375" style="690" customWidth="1"/>
    <col min="258" max="258" width="4.7109375" style="690" customWidth="1"/>
    <col min="259" max="259" width="23.5703125" style="690" customWidth="1"/>
    <col min="260" max="264" width="12.7109375" style="690" customWidth="1"/>
    <col min="265" max="268" width="13.28515625" style="690" customWidth="1"/>
    <col min="269" max="269" width="2.78515625" style="690" customWidth="1"/>
    <col min="270" max="270" width="10.7109375" style="690"/>
    <col min="271" max="271" width="4.7109375" style="690" customWidth="1"/>
    <col min="272" max="272" width="21.7109375" style="690" customWidth="1"/>
    <col min="273" max="276" width="11.7109375" style="690" customWidth="1"/>
    <col min="277" max="277" width="2" style="690" customWidth="1"/>
    <col min="278" max="278" width="12.7109375" style="690" customWidth="1"/>
    <col min="279" max="279" width="10.7109375" style="690"/>
    <col min="280" max="280" width="12.7109375" style="690" customWidth="1"/>
    <col min="281" max="512" width="10.7109375" style="690"/>
    <col min="513" max="513" width="2.2109375" style="690" customWidth="1"/>
    <col min="514" max="514" width="4.7109375" style="690" customWidth="1"/>
    <col min="515" max="515" width="23.5703125" style="690" customWidth="1"/>
    <col min="516" max="520" width="12.7109375" style="690" customWidth="1"/>
    <col min="521" max="524" width="13.28515625" style="690" customWidth="1"/>
    <col min="525" max="525" width="2.78515625" style="690" customWidth="1"/>
    <col min="526" max="526" width="10.7109375" style="690"/>
    <col min="527" max="527" width="4.7109375" style="690" customWidth="1"/>
    <col min="528" max="528" width="21.7109375" style="690" customWidth="1"/>
    <col min="529" max="532" width="11.7109375" style="690" customWidth="1"/>
    <col min="533" max="533" width="2" style="690" customWidth="1"/>
    <col min="534" max="534" width="12.7109375" style="690" customWidth="1"/>
    <col min="535" max="535" width="10.7109375" style="690"/>
    <col min="536" max="536" width="12.7109375" style="690" customWidth="1"/>
    <col min="537" max="768" width="10.7109375" style="690"/>
    <col min="769" max="769" width="2.2109375" style="690" customWidth="1"/>
    <col min="770" max="770" width="4.7109375" style="690" customWidth="1"/>
    <col min="771" max="771" width="23.5703125" style="690" customWidth="1"/>
    <col min="772" max="776" width="12.7109375" style="690" customWidth="1"/>
    <col min="777" max="780" width="13.28515625" style="690" customWidth="1"/>
    <col min="781" max="781" width="2.78515625" style="690" customWidth="1"/>
    <col min="782" max="782" width="10.7109375" style="690"/>
    <col min="783" max="783" width="4.7109375" style="690" customWidth="1"/>
    <col min="784" max="784" width="21.7109375" style="690" customWidth="1"/>
    <col min="785" max="788" width="11.7109375" style="690" customWidth="1"/>
    <col min="789" max="789" width="2" style="690" customWidth="1"/>
    <col min="790" max="790" width="12.7109375" style="690" customWidth="1"/>
    <col min="791" max="791" width="10.7109375" style="690"/>
    <col min="792" max="792" width="12.7109375" style="690" customWidth="1"/>
    <col min="793" max="1024" width="10.7109375" style="690"/>
    <col min="1025" max="1025" width="2.2109375" style="690" customWidth="1"/>
    <col min="1026" max="1026" width="4.7109375" style="690" customWidth="1"/>
    <col min="1027" max="1027" width="23.5703125" style="690" customWidth="1"/>
    <col min="1028" max="1032" width="12.7109375" style="690" customWidth="1"/>
    <col min="1033" max="1036" width="13.28515625" style="690" customWidth="1"/>
    <col min="1037" max="1037" width="2.78515625" style="690" customWidth="1"/>
    <col min="1038" max="1038" width="10.7109375" style="690"/>
    <col min="1039" max="1039" width="4.7109375" style="690" customWidth="1"/>
    <col min="1040" max="1040" width="21.7109375" style="690" customWidth="1"/>
    <col min="1041" max="1044" width="11.7109375" style="690" customWidth="1"/>
    <col min="1045" max="1045" width="2" style="690" customWidth="1"/>
    <col min="1046" max="1046" width="12.7109375" style="690" customWidth="1"/>
    <col min="1047" max="1047" width="10.7109375" style="690"/>
    <col min="1048" max="1048" width="12.7109375" style="690" customWidth="1"/>
    <col min="1049" max="1280" width="10.7109375" style="690"/>
    <col min="1281" max="1281" width="2.2109375" style="690" customWidth="1"/>
    <col min="1282" max="1282" width="4.7109375" style="690" customWidth="1"/>
    <col min="1283" max="1283" width="23.5703125" style="690" customWidth="1"/>
    <col min="1284" max="1288" width="12.7109375" style="690" customWidth="1"/>
    <col min="1289" max="1292" width="13.28515625" style="690" customWidth="1"/>
    <col min="1293" max="1293" width="2.78515625" style="690" customWidth="1"/>
    <col min="1294" max="1294" width="10.7109375" style="690"/>
    <col min="1295" max="1295" width="4.7109375" style="690" customWidth="1"/>
    <col min="1296" max="1296" width="21.7109375" style="690" customWidth="1"/>
    <col min="1297" max="1300" width="11.7109375" style="690" customWidth="1"/>
    <col min="1301" max="1301" width="2" style="690" customWidth="1"/>
    <col min="1302" max="1302" width="12.7109375" style="690" customWidth="1"/>
    <col min="1303" max="1303" width="10.7109375" style="690"/>
    <col min="1304" max="1304" width="12.7109375" style="690" customWidth="1"/>
    <col min="1305" max="1536" width="10.7109375" style="690"/>
    <col min="1537" max="1537" width="2.2109375" style="690" customWidth="1"/>
    <col min="1538" max="1538" width="4.7109375" style="690" customWidth="1"/>
    <col min="1539" max="1539" width="23.5703125" style="690" customWidth="1"/>
    <col min="1540" max="1544" width="12.7109375" style="690" customWidth="1"/>
    <col min="1545" max="1548" width="13.28515625" style="690" customWidth="1"/>
    <col min="1549" max="1549" width="2.78515625" style="690" customWidth="1"/>
    <col min="1550" max="1550" width="10.7109375" style="690"/>
    <col min="1551" max="1551" width="4.7109375" style="690" customWidth="1"/>
    <col min="1552" max="1552" width="21.7109375" style="690" customWidth="1"/>
    <col min="1553" max="1556" width="11.7109375" style="690" customWidth="1"/>
    <col min="1557" max="1557" width="2" style="690" customWidth="1"/>
    <col min="1558" max="1558" width="12.7109375" style="690" customWidth="1"/>
    <col min="1559" max="1559" width="10.7109375" style="690"/>
    <col min="1560" max="1560" width="12.7109375" style="690" customWidth="1"/>
    <col min="1561" max="1792" width="10.7109375" style="690"/>
    <col min="1793" max="1793" width="2.2109375" style="690" customWidth="1"/>
    <col min="1794" max="1794" width="4.7109375" style="690" customWidth="1"/>
    <col min="1795" max="1795" width="23.5703125" style="690" customWidth="1"/>
    <col min="1796" max="1800" width="12.7109375" style="690" customWidth="1"/>
    <col min="1801" max="1804" width="13.28515625" style="690" customWidth="1"/>
    <col min="1805" max="1805" width="2.78515625" style="690" customWidth="1"/>
    <col min="1806" max="1806" width="10.7109375" style="690"/>
    <col min="1807" max="1807" width="4.7109375" style="690" customWidth="1"/>
    <col min="1808" max="1808" width="21.7109375" style="690" customWidth="1"/>
    <col min="1809" max="1812" width="11.7109375" style="690" customWidth="1"/>
    <col min="1813" max="1813" width="2" style="690" customWidth="1"/>
    <col min="1814" max="1814" width="12.7109375" style="690" customWidth="1"/>
    <col min="1815" max="1815" width="10.7109375" style="690"/>
    <col min="1816" max="1816" width="12.7109375" style="690" customWidth="1"/>
    <col min="1817" max="2048" width="10.7109375" style="690"/>
    <col min="2049" max="2049" width="2.2109375" style="690" customWidth="1"/>
    <col min="2050" max="2050" width="4.7109375" style="690" customWidth="1"/>
    <col min="2051" max="2051" width="23.5703125" style="690" customWidth="1"/>
    <col min="2052" max="2056" width="12.7109375" style="690" customWidth="1"/>
    <col min="2057" max="2060" width="13.28515625" style="690" customWidth="1"/>
    <col min="2061" max="2061" width="2.78515625" style="690" customWidth="1"/>
    <col min="2062" max="2062" width="10.7109375" style="690"/>
    <col min="2063" max="2063" width="4.7109375" style="690" customWidth="1"/>
    <col min="2064" max="2064" width="21.7109375" style="690" customWidth="1"/>
    <col min="2065" max="2068" width="11.7109375" style="690" customWidth="1"/>
    <col min="2069" max="2069" width="2" style="690" customWidth="1"/>
    <col min="2070" max="2070" width="12.7109375" style="690" customWidth="1"/>
    <col min="2071" max="2071" width="10.7109375" style="690"/>
    <col min="2072" max="2072" width="12.7109375" style="690" customWidth="1"/>
    <col min="2073" max="2304" width="10.7109375" style="690"/>
    <col min="2305" max="2305" width="2.2109375" style="690" customWidth="1"/>
    <col min="2306" max="2306" width="4.7109375" style="690" customWidth="1"/>
    <col min="2307" max="2307" width="23.5703125" style="690" customWidth="1"/>
    <col min="2308" max="2312" width="12.7109375" style="690" customWidth="1"/>
    <col min="2313" max="2316" width="13.28515625" style="690" customWidth="1"/>
    <col min="2317" max="2317" width="2.78515625" style="690" customWidth="1"/>
    <col min="2318" max="2318" width="10.7109375" style="690"/>
    <col min="2319" max="2319" width="4.7109375" style="690" customWidth="1"/>
    <col min="2320" max="2320" width="21.7109375" style="690" customWidth="1"/>
    <col min="2321" max="2324" width="11.7109375" style="690" customWidth="1"/>
    <col min="2325" max="2325" width="2" style="690" customWidth="1"/>
    <col min="2326" max="2326" width="12.7109375" style="690" customWidth="1"/>
    <col min="2327" max="2327" width="10.7109375" style="690"/>
    <col min="2328" max="2328" width="12.7109375" style="690" customWidth="1"/>
    <col min="2329" max="2560" width="10.7109375" style="690"/>
    <col min="2561" max="2561" width="2.2109375" style="690" customWidth="1"/>
    <col min="2562" max="2562" width="4.7109375" style="690" customWidth="1"/>
    <col min="2563" max="2563" width="23.5703125" style="690" customWidth="1"/>
    <col min="2564" max="2568" width="12.7109375" style="690" customWidth="1"/>
    <col min="2569" max="2572" width="13.28515625" style="690" customWidth="1"/>
    <col min="2573" max="2573" width="2.78515625" style="690" customWidth="1"/>
    <col min="2574" max="2574" width="10.7109375" style="690"/>
    <col min="2575" max="2575" width="4.7109375" style="690" customWidth="1"/>
    <col min="2576" max="2576" width="21.7109375" style="690" customWidth="1"/>
    <col min="2577" max="2580" width="11.7109375" style="690" customWidth="1"/>
    <col min="2581" max="2581" width="2" style="690" customWidth="1"/>
    <col min="2582" max="2582" width="12.7109375" style="690" customWidth="1"/>
    <col min="2583" max="2583" width="10.7109375" style="690"/>
    <col min="2584" max="2584" width="12.7109375" style="690" customWidth="1"/>
    <col min="2585" max="2816" width="10.7109375" style="690"/>
    <col min="2817" max="2817" width="2.2109375" style="690" customWidth="1"/>
    <col min="2818" max="2818" width="4.7109375" style="690" customWidth="1"/>
    <col min="2819" max="2819" width="23.5703125" style="690" customWidth="1"/>
    <col min="2820" max="2824" width="12.7109375" style="690" customWidth="1"/>
    <col min="2825" max="2828" width="13.28515625" style="690" customWidth="1"/>
    <col min="2829" max="2829" width="2.78515625" style="690" customWidth="1"/>
    <col min="2830" max="2830" width="10.7109375" style="690"/>
    <col min="2831" max="2831" width="4.7109375" style="690" customWidth="1"/>
    <col min="2832" max="2832" width="21.7109375" style="690" customWidth="1"/>
    <col min="2833" max="2836" width="11.7109375" style="690" customWidth="1"/>
    <col min="2837" max="2837" width="2" style="690" customWidth="1"/>
    <col min="2838" max="2838" width="12.7109375" style="690" customWidth="1"/>
    <col min="2839" max="2839" width="10.7109375" style="690"/>
    <col min="2840" max="2840" width="12.7109375" style="690" customWidth="1"/>
    <col min="2841" max="3072" width="10.7109375" style="690"/>
    <col min="3073" max="3073" width="2.2109375" style="690" customWidth="1"/>
    <col min="3074" max="3074" width="4.7109375" style="690" customWidth="1"/>
    <col min="3075" max="3075" width="23.5703125" style="690" customWidth="1"/>
    <col min="3076" max="3080" width="12.7109375" style="690" customWidth="1"/>
    <col min="3081" max="3084" width="13.28515625" style="690" customWidth="1"/>
    <col min="3085" max="3085" width="2.78515625" style="690" customWidth="1"/>
    <col min="3086" max="3086" width="10.7109375" style="690"/>
    <col min="3087" max="3087" width="4.7109375" style="690" customWidth="1"/>
    <col min="3088" max="3088" width="21.7109375" style="690" customWidth="1"/>
    <col min="3089" max="3092" width="11.7109375" style="690" customWidth="1"/>
    <col min="3093" max="3093" width="2" style="690" customWidth="1"/>
    <col min="3094" max="3094" width="12.7109375" style="690" customWidth="1"/>
    <col min="3095" max="3095" width="10.7109375" style="690"/>
    <col min="3096" max="3096" width="12.7109375" style="690" customWidth="1"/>
    <col min="3097" max="3328" width="10.7109375" style="690"/>
    <col min="3329" max="3329" width="2.2109375" style="690" customWidth="1"/>
    <col min="3330" max="3330" width="4.7109375" style="690" customWidth="1"/>
    <col min="3331" max="3331" width="23.5703125" style="690" customWidth="1"/>
    <col min="3332" max="3336" width="12.7109375" style="690" customWidth="1"/>
    <col min="3337" max="3340" width="13.28515625" style="690" customWidth="1"/>
    <col min="3341" max="3341" width="2.78515625" style="690" customWidth="1"/>
    <col min="3342" max="3342" width="10.7109375" style="690"/>
    <col min="3343" max="3343" width="4.7109375" style="690" customWidth="1"/>
    <col min="3344" max="3344" width="21.7109375" style="690" customWidth="1"/>
    <col min="3345" max="3348" width="11.7109375" style="690" customWidth="1"/>
    <col min="3349" max="3349" width="2" style="690" customWidth="1"/>
    <col min="3350" max="3350" width="12.7109375" style="690" customWidth="1"/>
    <col min="3351" max="3351" width="10.7109375" style="690"/>
    <col min="3352" max="3352" width="12.7109375" style="690" customWidth="1"/>
    <col min="3353" max="3584" width="10.7109375" style="690"/>
    <col min="3585" max="3585" width="2.2109375" style="690" customWidth="1"/>
    <col min="3586" max="3586" width="4.7109375" style="690" customWidth="1"/>
    <col min="3587" max="3587" width="23.5703125" style="690" customWidth="1"/>
    <col min="3588" max="3592" width="12.7109375" style="690" customWidth="1"/>
    <col min="3593" max="3596" width="13.28515625" style="690" customWidth="1"/>
    <col min="3597" max="3597" width="2.78515625" style="690" customWidth="1"/>
    <col min="3598" max="3598" width="10.7109375" style="690"/>
    <col min="3599" max="3599" width="4.7109375" style="690" customWidth="1"/>
    <col min="3600" max="3600" width="21.7109375" style="690" customWidth="1"/>
    <col min="3601" max="3604" width="11.7109375" style="690" customWidth="1"/>
    <col min="3605" max="3605" width="2" style="690" customWidth="1"/>
    <col min="3606" max="3606" width="12.7109375" style="690" customWidth="1"/>
    <col min="3607" max="3607" width="10.7109375" style="690"/>
    <col min="3608" max="3608" width="12.7109375" style="690" customWidth="1"/>
    <col min="3609" max="3840" width="10.7109375" style="690"/>
    <col min="3841" max="3841" width="2.2109375" style="690" customWidth="1"/>
    <col min="3842" max="3842" width="4.7109375" style="690" customWidth="1"/>
    <col min="3843" max="3843" width="23.5703125" style="690" customWidth="1"/>
    <col min="3844" max="3848" width="12.7109375" style="690" customWidth="1"/>
    <col min="3849" max="3852" width="13.28515625" style="690" customWidth="1"/>
    <col min="3853" max="3853" width="2.78515625" style="690" customWidth="1"/>
    <col min="3854" max="3854" width="10.7109375" style="690"/>
    <col min="3855" max="3855" width="4.7109375" style="690" customWidth="1"/>
    <col min="3856" max="3856" width="21.7109375" style="690" customWidth="1"/>
    <col min="3857" max="3860" width="11.7109375" style="690" customWidth="1"/>
    <col min="3861" max="3861" width="2" style="690" customWidth="1"/>
    <col min="3862" max="3862" width="12.7109375" style="690" customWidth="1"/>
    <col min="3863" max="3863" width="10.7109375" style="690"/>
    <col min="3864" max="3864" width="12.7109375" style="690" customWidth="1"/>
    <col min="3865" max="4096" width="10.7109375" style="690"/>
    <col min="4097" max="4097" width="2.2109375" style="690" customWidth="1"/>
    <col min="4098" max="4098" width="4.7109375" style="690" customWidth="1"/>
    <col min="4099" max="4099" width="23.5703125" style="690" customWidth="1"/>
    <col min="4100" max="4104" width="12.7109375" style="690" customWidth="1"/>
    <col min="4105" max="4108" width="13.28515625" style="690" customWidth="1"/>
    <col min="4109" max="4109" width="2.78515625" style="690" customWidth="1"/>
    <col min="4110" max="4110" width="10.7109375" style="690"/>
    <col min="4111" max="4111" width="4.7109375" style="690" customWidth="1"/>
    <col min="4112" max="4112" width="21.7109375" style="690" customWidth="1"/>
    <col min="4113" max="4116" width="11.7109375" style="690" customWidth="1"/>
    <col min="4117" max="4117" width="2" style="690" customWidth="1"/>
    <col min="4118" max="4118" width="12.7109375" style="690" customWidth="1"/>
    <col min="4119" max="4119" width="10.7109375" style="690"/>
    <col min="4120" max="4120" width="12.7109375" style="690" customWidth="1"/>
    <col min="4121" max="4352" width="10.7109375" style="690"/>
    <col min="4353" max="4353" width="2.2109375" style="690" customWidth="1"/>
    <col min="4354" max="4354" width="4.7109375" style="690" customWidth="1"/>
    <col min="4355" max="4355" width="23.5703125" style="690" customWidth="1"/>
    <col min="4356" max="4360" width="12.7109375" style="690" customWidth="1"/>
    <col min="4361" max="4364" width="13.28515625" style="690" customWidth="1"/>
    <col min="4365" max="4365" width="2.78515625" style="690" customWidth="1"/>
    <col min="4366" max="4366" width="10.7109375" style="690"/>
    <col min="4367" max="4367" width="4.7109375" style="690" customWidth="1"/>
    <col min="4368" max="4368" width="21.7109375" style="690" customWidth="1"/>
    <col min="4369" max="4372" width="11.7109375" style="690" customWidth="1"/>
    <col min="4373" max="4373" width="2" style="690" customWidth="1"/>
    <col min="4374" max="4374" width="12.7109375" style="690" customWidth="1"/>
    <col min="4375" max="4375" width="10.7109375" style="690"/>
    <col min="4376" max="4376" width="12.7109375" style="690" customWidth="1"/>
    <col min="4377" max="4608" width="10.7109375" style="690"/>
    <col min="4609" max="4609" width="2.2109375" style="690" customWidth="1"/>
    <col min="4610" max="4610" width="4.7109375" style="690" customWidth="1"/>
    <col min="4611" max="4611" width="23.5703125" style="690" customWidth="1"/>
    <col min="4612" max="4616" width="12.7109375" style="690" customWidth="1"/>
    <col min="4617" max="4620" width="13.28515625" style="690" customWidth="1"/>
    <col min="4621" max="4621" width="2.78515625" style="690" customWidth="1"/>
    <col min="4622" max="4622" width="10.7109375" style="690"/>
    <col min="4623" max="4623" width="4.7109375" style="690" customWidth="1"/>
    <col min="4624" max="4624" width="21.7109375" style="690" customWidth="1"/>
    <col min="4625" max="4628" width="11.7109375" style="690" customWidth="1"/>
    <col min="4629" max="4629" width="2" style="690" customWidth="1"/>
    <col min="4630" max="4630" width="12.7109375" style="690" customWidth="1"/>
    <col min="4631" max="4631" width="10.7109375" style="690"/>
    <col min="4632" max="4632" width="12.7109375" style="690" customWidth="1"/>
    <col min="4633" max="4864" width="10.7109375" style="690"/>
    <col min="4865" max="4865" width="2.2109375" style="690" customWidth="1"/>
    <col min="4866" max="4866" width="4.7109375" style="690" customWidth="1"/>
    <col min="4867" max="4867" width="23.5703125" style="690" customWidth="1"/>
    <col min="4868" max="4872" width="12.7109375" style="690" customWidth="1"/>
    <col min="4873" max="4876" width="13.28515625" style="690" customWidth="1"/>
    <col min="4877" max="4877" width="2.78515625" style="690" customWidth="1"/>
    <col min="4878" max="4878" width="10.7109375" style="690"/>
    <col min="4879" max="4879" width="4.7109375" style="690" customWidth="1"/>
    <col min="4880" max="4880" width="21.7109375" style="690" customWidth="1"/>
    <col min="4881" max="4884" width="11.7109375" style="690" customWidth="1"/>
    <col min="4885" max="4885" width="2" style="690" customWidth="1"/>
    <col min="4886" max="4886" width="12.7109375" style="690" customWidth="1"/>
    <col min="4887" max="4887" width="10.7109375" style="690"/>
    <col min="4888" max="4888" width="12.7109375" style="690" customWidth="1"/>
    <col min="4889" max="5120" width="10.7109375" style="690"/>
    <col min="5121" max="5121" width="2.2109375" style="690" customWidth="1"/>
    <col min="5122" max="5122" width="4.7109375" style="690" customWidth="1"/>
    <col min="5123" max="5123" width="23.5703125" style="690" customWidth="1"/>
    <col min="5124" max="5128" width="12.7109375" style="690" customWidth="1"/>
    <col min="5129" max="5132" width="13.28515625" style="690" customWidth="1"/>
    <col min="5133" max="5133" width="2.78515625" style="690" customWidth="1"/>
    <col min="5134" max="5134" width="10.7109375" style="690"/>
    <col min="5135" max="5135" width="4.7109375" style="690" customWidth="1"/>
    <col min="5136" max="5136" width="21.7109375" style="690" customWidth="1"/>
    <col min="5137" max="5140" width="11.7109375" style="690" customWidth="1"/>
    <col min="5141" max="5141" width="2" style="690" customWidth="1"/>
    <col min="5142" max="5142" width="12.7109375" style="690" customWidth="1"/>
    <col min="5143" max="5143" width="10.7109375" style="690"/>
    <col min="5144" max="5144" width="12.7109375" style="690" customWidth="1"/>
    <col min="5145" max="5376" width="10.7109375" style="690"/>
    <col min="5377" max="5377" width="2.2109375" style="690" customWidth="1"/>
    <col min="5378" max="5378" width="4.7109375" style="690" customWidth="1"/>
    <col min="5379" max="5379" width="23.5703125" style="690" customWidth="1"/>
    <col min="5380" max="5384" width="12.7109375" style="690" customWidth="1"/>
    <col min="5385" max="5388" width="13.28515625" style="690" customWidth="1"/>
    <col min="5389" max="5389" width="2.78515625" style="690" customWidth="1"/>
    <col min="5390" max="5390" width="10.7109375" style="690"/>
    <col min="5391" max="5391" width="4.7109375" style="690" customWidth="1"/>
    <col min="5392" max="5392" width="21.7109375" style="690" customWidth="1"/>
    <col min="5393" max="5396" width="11.7109375" style="690" customWidth="1"/>
    <col min="5397" max="5397" width="2" style="690" customWidth="1"/>
    <col min="5398" max="5398" width="12.7109375" style="690" customWidth="1"/>
    <col min="5399" max="5399" width="10.7109375" style="690"/>
    <col min="5400" max="5400" width="12.7109375" style="690" customWidth="1"/>
    <col min="5401" max="5632" width="10.7109375" style="690"/>
    <col min="5633" max="5633" width="2.2109375" style="690" customWidth="1"/>
    <col min="5634" max="5634" width="4.7109375" style="690" customWidth="1"/>
    <col min="5635" max="5635" width="23.5703125" style="690" customWidth="1"/>
    <col min="5636" max="5640" width="12.7109375" style="690" customWidth="1"/>
    <col min="5641" max="5644" width="13.28515625" style="690" customWidth="1"/>
    <col min="5645" max="5645" width="2.78515625" style="690" customWidth="1"/>
    <col min="5646" max="5646" width="10.7109375" style="690"/>
    <col min="5647" max="5647" width="4.7109375" style="690" customWidth="1"/>
    <col min="5648" max="5648" width="21.7109375" style="690" customWidth="1"/>
    <col min="5649" max="5652" width="11.7109375" style="690" customWidth="1"/>
    <col min="5653" max="5653" width="2" style="690" customWidth="1"/>
    <col min="5654" max="5654" width="12.7109375" style="690" customWidth="1"/>
    <col min="5655" max="5655" width="10.7109375" style="690"/>
    <col min="5656" max="5656" width="12.7109375" style="690" customWidth="1"/>
    <col min="5657" max="5888" width="10.7109375" style="690"/>
    <col min="5889" max="5889" width="2.2109375" style="690" customWidth="1"/>
    <col min="5890" max="5890" width="4.7109375" style="690" customWidth="1"/>
    <col min="5891" max="5891" width="23.5703125" style="690" customWidth="1"/>
    <col min="5892" max="5896" width="12.7109375" style="690" customWidth="1"/>
    <col min="5897" max="5900" width="13.28515625" style="690" customWidth="1"/>
    <col min="5901" max="5901" width="2.78515625" style="690" customWidth="1"/>
    <col min="5902" max="5902" width="10.7109375" style="690"/>
    <col min="5903" max="5903" width="4.7109375" style="690" customWidth="1"/>
    <col min="5904" max="5904" width="21.7109375" style="690" customWidth="1"/>
    <col min="5905" max="5908" width="11.7109375" style="690" customWidth="1"/>
    <col min="5909" max="5909" width="2" style="690" customWidth="1"/>
    <col min="5910" max="5910" width="12.7109375" style="690" customWidth="1"/>
    <col min="5911" max="5911" width="10.7109375" style="690"/>
    <col min="5912" max="5912" width="12.7109375" style="690" customWidth="1"/>
    <col min="5913" max="6144" width="10.7109375" style="690"/>
    <col min="6145" max="6145" width="2.2109375" style="690" customWidth="1"/>
    <col min="6146" max="6146" width="4.7109375" style="690" customWidth="1"/>
    <col min="6147" max="6147" width="23.5703125" style="690" customWidth="1"/>
    <col min="6148" max="6152" width="12.7109375" style="690" customWidth="1"/>
    <col min="6153" max="6156" width="13.28515625" style="690" customWidth="1"/>
    <col min="6157" max="6157" width="2.78515625" style="690" customWidth="1"/>
    <col min="6158" max="6158" width="10.7109375" style="690"/>
    <col min="6159" max="6159" width="4.7109375" style="690" customWidth="1"/>
    <col min="6160" max="6160" width="21.7109375" style="690" customWidth="1"/>
    <col min="6161" max="6164" width="11.7109375" style="690" customWidth="1"/>
    <col min="6165" max="6165" width="2" style="690" customWidth="1"/>
    <col min="6166" max="6166" width="12.7109375" style="690" customWidth="1"/>
    <col min="6167" max="6167" width="10.7109375" style="690"/>
    <col min="6168" max="6168" width="12.7109375" style="690" customWidth="1"/>
    <col min="6169" max="6400" width="10.7109375" style="690"/>
    <col min="6401" max="6401" width="2.2109375" style="690" customWidth="1"/>
    <col min="6402" max="6402" width="4.7109375" style="690" customWidth="1"/>
    <col min="6403" max="6403" width="23.5703125" style="690" customWidth="1"/>
    <col min="6404" max="6408" width="12.7109375" style="690" customWidth="1"/>
    <col min="6409" max="6412" width="13.28515625" style="690" customWidth="1"/>
    <col min="6413" max="6413" width="2.78515625" style="690" customWidth="1"/>
    <col min="6414" max="6414" width="10.7109375" style="690"/>
    <col min="6415" max="6415" width="4.7109375" style="690" customWidth="1"/>
    <col min="6416" max="6416" width="21.7109375" style="690" customWidth="1"/>
    <col min="6417" max="6420" width="11.7109375" style="690" customWidth="1"/>
    <col min="6421" max="6421" width="2" style="690" customWidth="1"/>
    <col min="6422" max="6422" width="12.7109375" style="690" customWidth="1"/>
    <col min="6423" max="6423" width="10.7109375" style="690"/>
    <col min="6424" max="6424" width="12.7109375" style="690" customWidth="1"/>
    <col min="6425" max="6656" width="10.7109375" style="690"/>
    <col min="6657" max="6657" width="2.2109375" style="690" customWidth="1"/>
    <col min="6658" max="6658" width="4.7109375" style="690" customWidth="1"/>
    <col min="6659" max="6659" width="23.5703125" style="690" customWidth="1"/>
    <col min="6660" max="6664" width="12.7109375" style="690" customWidth="1"/>
    <col min="6665" max="6668" width="13.28515625" style="690" customWidth="1"/>
    <col min="6669" max="6669" width="2.78515625" style="690" customWidth="1"/>
    <col min="6670" max="6670" width="10.7109375" style="690"/>
    <col min="6671" max="6671" width="4.7109375" style="690" customWidth="1"/>
    <col min="6672" max="6672" width="21.7109375" style="690" customWidth="1"/>
    <col min="6673" max="6676" width="11.7109375" style="690" customWidth="1"/>
    <col min="6677" max="6677" width="2" style="690" customWidth="1"/>
    <col min="6678" max="6678" width="12.7109375" style="690" customWidth="1"/>
    <col min="6679" max="6679" width="10.7109375" style="690"/>
    <col min="6680" max="6680" width="12.7109375" style="690" customWidth="1"/>
    <col min="6681" max="6912" width="10.7109375" style="690"/>
    <col min="6913" max="6913" width="2.2109375" style="690" customWidth="1"/>
    <col min="6914" max="6914" width="4.7109375" style="690" customWidth="1"/>
    <col min="6915" max="6915" width="23.5703125" style="690" customWidth="1"/>
    <col min="6916" max="6920" width="12.7109375" style="690" customWidth="1"/>
    <col min="6921" max="6924" width="13.28515625" style="690" customWidth="1"/>
    <col min="6925" max="6925" width="2.78515625" style="690" customWidth="1"/>
    <col min="6926" max="6926" width="10.7109375" style="690"/>
    <col min="6927" max="6927" width="4.7109375" style="690" customWidth="1"/>
    <col min="6928" max="6928" width="21.7109375" style="690" customWidth="1"/>
    <col min="6929" max="6932" width="11.7109375" style="690" customWidth="1"/>
    <col min="6933" max="6933" width="2" style="690" customWidth="1"/>
    <col min="6934" max="6934" width="12.7109375" style="690" customWidth="1"/>
    <col min="6935" max="6935" width="10.7109375" style="690"/>
    <col min="6936" max="6936" width="12.7109375" style="690" customWidth="1"/>
    <col min="6937" max="7168" width="10.7109375" style="690"/>
    <col min="7169" max="7169" width="2.2109375" style="690" customWidth="1"/>
    <col min="7170" max="7170" width="4.7109375" style="690" customWidth="1"/>
    <col min="7171" max="7171" width="23.5703125" style="690" customWidth="1"/>
    <col min="7172" max="7176" width="12.7109375" style="690" customWidth="1"/>
    <col min="7177" max="7180" width="13.28515625" style="690" customWidth="1"/>
    <col min="7181" max="7181" width="2.78515625" style="690" customWidth="1"/>
    <col min="7182" max="7182" width="10.7109375" style="690"/>
    <col min="7183" max="7183" width="4.7109375" style="690" customWidth="1"/>
    <col min="7184" max="7184" width="21.7109375" style="690" customWidth="1"/>
    <col min="7185" max="7188" width="11.7109375" style="690" customWidth="1"/>
    <col min="7189" max="7189" width="2" style="690" customWidth="1"/>
    <col min="7190" max="7190" width="12.7109375" style="690" customWidth="1"/>
    <col min="7191" max="7191" width="10.7109375" style="690"/>
    <col min="7192" max="7192" width="12.7109375" style="690" customWidth="1"/>
    <col min="7193" max="7424" width="10.7109375" style="690"/>
    <col min="7425" max="7425" width="2.2109375" style="690" customWidth="1"/>
    <col min="7426" max="7426" width="4.7109375" style="690" customWidth="1"/>
    <col min="7427" max="7427" width="23.5703125" style="690" customWidth="1"/>
    <col min="7428" max="7432" width="12.7109375" style="690" customWidth="1"/>
    <col min="7433" max="7436" width="13.28515625" style="690" customWidth="1"/>
    <col min="7437" max="7437" width="2.78515625" style="690" customWidth="1"/>
    <col min="7438" max="7438" width="10.7109375" style="690"/>
    <col min="7439" max="7439" width="4.7109375" style="690" customWidth="1"/>
    <col min="7440" max="7440" width="21.7109375" style="690" customWidth="1"/>
    <col min="7441" max="7444" width="11.7109375" style="690" customWidth="1"/>
    <col min="7445" max="7445" width="2" style="690" customWidth="1"/>
    <col min="7446" max="7446" width="12.7109375" style="690" customWidth="1"/>
    <col min="7447" max="7447" width="10.7109375" style="690"/>
    <col min="7448" max="7448" width="12.7109375" style="690" customWidth="1"/>
    <col min="7449" max="7680" width="10.7109375" style="690"/>
    <col min="7681" max="7681" width="2.2109375" style="690" customWidth="1"/>
    <col min="7682" max="7682" width="4.7109375" style="690" customWidth="1"/>
    <col min="7683" max="7683" width="23.5703125" style="690" customWidth="1"/>
    <col min="7684" max="7688" width="12.7109375" style="690" customWidth="1"/>
    <col min="7689" max="7692" width="13.28515625" style="690" customWidth="1"/>
    <col min="7693" max="7693" width="2.78515625" style="690" customWidth="1"/>
    <col min="7694" max="7694" width="10.7109375" style="690"/>
    <col min="7695" max="7695" width="4.7109375" style="690" customWidth="1"/>
    <col min="7696" max="7696" width="21.7109375" style="690" customWidth="1"/>
    <col min="7697" max="7700" width="11.7109375" style="690" customWidth="1"/>
    <col min="7701" max="7701" width="2" style="690" customWidth="1"/>
    <col min="7702" max="7702" width="12.7109375" style="690" customWidth="1"/>
    <col min="7703" max="7703" width="10.7109375" style="690"/>
    <col min="7704" max="7704" width="12.7109375" style="690" customWidth="1"/>
    <col min="7705" max="7936" width="10.7109375" style="690"/>
    <col min="7937" max="7937" width="2.2109375" style="690" customWidth="1"/>
    <col min="7938" max="7938" width="4.7109375" style="690" customWidth="1"/>
    <col min="7939" max="7939" width="23.5703125" style="690" customWidth="1"/>
    <col min="7940" max="7944" width="12.7109375" style="690" customWidth="1"/>
    <col min="7945" max="7948" width="13.28515625" style="690" customWidth="1"/>
    <col min="7949" max="7949" width="2.78515625" style="690" customWidth="1"/>
    <col min="7950" max="7950" width="10.7109375" style="690"/>
    <col min="7951" max="7951" width="4.7109375" style="690" customWidth="1"/>
    <col min="7952" max="7952" width="21.7109375" style="690" customWidth="1"/>
    <col min="7953" max="7956" width="11.7109375" style="690" customWidth="1"/>
    <col min="7957" max="7957" width="2" style="690" customWidth="1"/>
    <col min="7958" max="7958" width="12.7109375" style="690" customWidth="1"/>
    <col min="7959" max="7959" width="10.7109375" style="690"/>
    <col min="7960" max="7960" width="12.7109375" style="690" customWidth="1"/>
    <col min="7961" max="8192" width="10.7109375" style="690"/>
    <col min="8193" max="8193" width="2.2109375" style="690" customWidth="1"/>
    <col min="8194" max="8194" width="4.7109375" style="690" customWidth="1"/>
    <col min="8195" max="8195" width="23.5703125" style="690" customWidth="1"/>
    <col min="8196" max="8200" width="12.7109375" style="690" customWidth="1"/>
    <col min="8201" max="8204" width="13.28515625" style="690" customWidth="1"/>
    <col min="8205" max="8205" width="2.78515625" style="690" customWidth="1"/>
    <col min="8206" max="8206" width="10.7109375" style="690"/>
    <col min="8207" max="8207" width="4.7109375" style="690" customWidth="1"/>
    <col min="8208" max="8208" width="21.7109375" style="690" customWidth="1"/>
    <col min="8209" max="8212" width="11.7109375" style="690" customWidth="1"/>
    <col min="8213" max="8213" width="2" style="690" customWidth="1"/>
    <col min="8214" max="8214" width="12.7109375" style="690" customWidth="1"/>
    <col min="8215" max="8215" width="10.7109375" style="690"/>
    <col min="8216" max="8216" width="12.7109375" style="690" customWidth="1"/>
    <col min="8217" max="8448" width="10.7109375" style="690"/>
    <col min="8449" max="8449" width="2.2109375" style="690" customWidth="1"/>
    <col min="8450" max="8450" width="4.7109375" style="690" customWidth="1"/>
    <col min="8451" max="8451" width="23.5703125" style="690" customWidth="1"/>
    <col min="8452" max="8456" width="12.7109375" style="690" customWidth="1"/>
    <col min="8457" max="8460" width="13.28515625" style="690" customWidth="1"/>
    <col min="8461" max="8461" width="2.78515625" style="690" customWidth="1"/>
    <col min="8462" max="8462" width="10.7109375" style="690"/>
    <col min="8463" max="8463" width="4.7109375" style="690" customWidth="1"/>
    <col min="8464" max="8464" width="21.7109375" style="690" customWidth="1"/>
    <col min="8465" max="8468" width="11.7109375" style="690" customWidth="1"/>
    <col min="8469" max="8469" width="2" style="690" customWidth="1"/>
    <col min="8470" max="8470" width="12.7109375" style="690" customWidth="1"/>
    <col min="8471" max="8471" width="10.7109375" style="690"/>
    <col min="8472" max="8472" width="12.7109375" style="690" customWidth="1"/>
    <col min="8473" max="8704" width="10.7109375" style="690"/>
    <col min="8705" max="8705" width="2.2109375" style="690" customWidth="1"/>
    <col min="8706" max="8706" width="4.7109375" style="690" customWidth="1"/>
    <col min="8707" max="8707" width="23.5703125" style="690" customWidth="1"/>
    <col min="8708" max="8712" width="12.7109375" style="690" customWidth="1"/>
    <col min="8713" max="8716" width="13.28515625" style="690" customWidth="1"/>
    <col min="8717" max="8717" width="2.78515625" style="690" customWidth="1"/>
    <col min="8718" max="8718" width="10.7109375" style="690"/>
    <col min="8719" max="8719" width="4.7109375" style="690" customWidth="1"/>
    <col min="8720" max="8720" width="21.7109375" style="690" customWidth="1"/>
    <col min="8721" max="8724" width="11.7109375" style="690" customWidth="1"/>
    <col min="8725" max="8725" width="2" style="690" customWidth="1"/>
    <col min="8726" max="8726" width="12.7109375" style="690" customWidth="1"/>
    <col min="8727" max="8727" width="10.7109375" style="690"/>
    <col min="8728" max="8728" width="12.7109375" style="690" customWidth="1"/>
    <col min="8729" max="8960" width="10.7109375" style="690"/>
    <col min="8961" max="8961" width="2.2109375" style="690" customWidth="1"/>
    <col min="8962" max="8962" width="4.7109375" style="690" customWidth="1"/>
    <col min="8963" max="8963" width="23.5703125" style="690" customWidth="1"/>
    <col min="8964" max="8968" width="12.7109375" style="690" customWidth="1"/>
    <col min="8969" max="8972" width="13.28515625" style="690" customWidth="1"/>
    <col min="8973" max="8973" width="2.78515625" style="690" customWidth="1"/>
    <col min="8974" max="8974" width="10.7109375" style="690"/>
    <col min="8975" max="8975" width="4.7109375" style="690" customWidth="1"/>
    <col min="8976" max="8976" width="21.7109375" style="690" customWidth="1"/>
    <col min="8977" max="8980" width="11.7109375" style="690" customWidth="1"/>
    <col min="8981" max="8981" width="2" style="690" customWidth="1"/>
    <col min="8982" max="8982" width="12.7109375" style="690" customWidth="1"/>
    <col min="8983" max="8983" width="10.7109375" style="690"/>
    <col min="8984" max="8984" width="12.7109375" style="690" customWidth="1"/>
    <col min="8985" max="9216" width="10.7109375" style="690"/>
    <col min="9217" max="9217" width="2.2109375" style="690" customWidth="1"/>
    <col min="9218" max="9218" width="4.7109375" style="690" customWidth="1"/>
    <col min="9219" max="9219" width="23.5703125" style="690" customWidth="1"/>
    <col min="9220" max="9224" width="12.7109375" style="690" customWidth="1"/>
    <col min="9225" max="9228" width="13.28515625" style="690" customWidth="1"/>
    <col min="9229" max="9229" width="2.78515625" style="690" customWidth="1"/>
    <col min="9230" max="9230" width="10.7109375" style="690"/>
    <col min="9231" max="9231" width="4.7109375" style="690" customWidth="1"/>
    <col min="9232" max="9232" width="21.7109375" style="690" customWidth="1"/>
    <col min="9233" max="9236" width="11.7109375" style="690" customWidth="1"/>
    <col min="9237" max="9237" width="2" style="690" customWidth="1"/>
    <col min="9238" max="9238" width="12.7109375" style="690" customWidth="1"/>
    <col min="9239" max="9239" width="10.7109375" style="690"/>
    <col min="9240" max="9240" width="12.7109375" style="690" customWidth="1"/>
    <col min="9241" max="9472" width="10.7109375" style="690"/>
    <col min="9473" max="9473" width="2.2109375" style="690" customWidth="1"/>
    <col min="9474" max="9474" width="4.7109375" style="690" customWidth="1"/>
    <col min="9475" max="9475" width="23.5703125" style="690" customWidth="1"/>
    <col min="9476" max="9480" width="12.7109375" style="690" customWidth="1"/>
    <col min="9481" max="9484" width="13.28515625" style="690" customWidth="1"/>
    <col min="9485" max="9485" width="2.78515625" style="690" customWidth="1"/>
    <col min="9486" max="9486" width="10.7109375" style="690"/>
    <col min="9487" max="9487" width="4.7109375" style="690" customWidth="1"/>
    <col min="9488" max="9488" width="21.7109375" style="690" customWidth="1"/>
    <col min="9489" max="9492" width="11.7109375" style="690" customWidth="1"/>
    <col min="9493" max="9493" width="2" style="690" customWidth="1"/>
    <col min="9494" max="9494" width="12.7109375" style="690" customWidth="1"/>
    <col min="9495" max="9495" width="10.7109375" style="690"/>
    <col min="9496" max="9496" width="12.7109375" style="690" customWidth="1"/>
    <col min="9497" max="9728" width="10.7109375" style="690"/>
    <col min="9729" max="9729" width="2.2109375" style="690" customWidth="1"/>
    <col min="9730" max="9730" width="4.7109375" style="690" customWidth="1"/>
    <col min="9731" max="9731" width="23.5703125" style="690" customWidth="1"/>
    <col min="9732" max="9736" width="12.7109375" style="690" customWidth="1"/>
    <col min="9737" max="9740" width="13.28515625" style="690" customWidth="1"/>
    <col min="9741" max="9741" width="2.78515625" style="690" customWidth="1"/>
    <col min="9742" max="9742" width="10.7109375" style="690"/>
    <col min="9743" max="9743" width="4.7109375" style="690" customWidth="1"/>
    <col min="9744" max="9744" width="21.7109375" style="690" customWidth="1"/>
    <col min="9745" max="9748" width="11.7109375" style="690" customWidth="1"/>
    <col min="9749" max="9749" width="2" style="690" customWidth="1"/>
    <col min="9750" max="9750" width="12.7109375" style="690" customWidth="1"/>
    <col min="9751" max="9751" width="10.7109375" style="690"/>
    <col min="9752" max="9752" width="12.7109375" style="690" customWidth="1"/>
    <col min="9753" max="9984" width="10.7109375" style="690"/>
    <col min="9985" max="9985" width="2.2109375" style="690" customWidth="1"/>
    <col min="9986" max="9986" width="4.7109375" style="690" customWidth="1"/>
    <col min="9987" max="9987" width="23.5703125" style="690" customWidth="1"/>
    <col min="9988" max="9992" width="12.7109375" style="690" customWidth="1"/>
    <col min="9993" max="9996" width="13.28515625" style="690" customWidth="1"/>
    <col min="9997" max="9997" width="2.78515625" style="690" customWidth="1"/>
    <col min="9998" max="9998" width="10.7109375" style="690"/>
    <col min="9999" max="9999" width="4.7109375" style="690" customWidth="1"/>
    <col min="10000" max="10000" width="21.7109375" style="690" customWidth="1"/>
    <col min="10001" max="10004" width="11.7109375" style="690" customWidth="1"/>
    <col min="10005" max="10005" width="2" style="690" customWidth="1"/>
    <col min="10006" max="10006" width="12.7109375" style="690" customWidth="1"/>
    <col min="10007" max="10007" width="10.7109375" style="690"/>
    <col min="10008" max="10008" width="12.7109375" style="690" customWidth="1"/>
    <col min="10009" max="10240" width="10.7109375" style="690"/>
    <col min="10241" max="10241" width="2.2109375" style="690" customWidth="1"/>
    <col min="10242" max="10242" width="4.7109375" style="690" customWidth="1"/>
    <col min="10243" max="10243" width="23.5703125" style="690" customWidth="1"/>
    <col min="10244" max="10248" width="12.7109375" style="690" customWidth="1"/>
    <col min="10249" max="10252" width="13.28515625" style="690" customWidth="1"/>
    <col min="10253" max="10253" width="2.78515625" style="690" customWidth="1"/>
    <col min="10254" max="10254" width="10.7109375" style="690"/>
    <col min="10255" max="10255" width="4.7109375" style="690" customWidth="1"/>
    <col min="10256" max="10256" width="21.7109375" style="690" customWidth="1"/>
    <col min="10257" max="10260" width="11.7109375" style="690" customWidth="1"/>
    <col min="10261" max="10261" width="2" style="690" customWidth="1"/>
    <col min="10262" max="10262" width="12.7109375" style="690" customWidth="1"/>
    <col min="10263" max="10263" width="10.7109375" style="690"/>
    <col min="10264" max="10264" width="12.7109375" style="690" customWidth="1"/>
    <col min="10265" max="10496" width="10.7109375" style="690"/>
    <col min="10497" max="10497" width="2.2109375" style="690" customWidth="1"/>
    <col min="10498" max="10498" width="4.7109375" style="690" customWidth="1"/>
    <col min="10499" max="10499" width="23.5703125" style="690" customWidth="1"/>
    <col min="10500" max="10504" width="12.7109375" style="690" customWidth="1"/>
    <col min="10505" max="10508" width="13.28515625" style="690" customWidth="1"/>
    <col min="10509" max="10509" width="2.78515625" style="690" customWidth="1"/>
    <col min="10510" max="10510" width="10.7109375" style="690"/>
    <col min="10511" max="10511" width="4.7109375" style="690" customWidth="1"/>
    <col min="10512" max="10512" width="21.7109375" style="690" customWidth="1"/>
    <col min="10513" max="10516" width="11.7109375" style="690" customWidth="1"/>
    <col min="10517" max="10517" width="2" style="690" customWidth="1"/>
    <col min="10518" max="10518" width="12.7109375" style="690" customWidth="1"/>
    <col min="10519" max="10519" width="10.7109375" style="690"/>
    <col min="10520" max="10520" width="12.7109375" style="690" customWidth="1"/>
    <col min="10521" max="10752" width="10.7109375" style="690"/>
    <col min="10753" max="10753" width="2.2109375" style="690" customWidth="1"/>
    <col min="10754" max="10754" width="4.7109375" style="690" customWidth="1"/>
    <col min="10755" max="10755" width="23.5703125" style="690" customWidth="1"/>
    <col min="10756" max="10760" width="12.7109375" style="690" customWidth="1"/>
    <col min="10761" max="10764" width="13.28515625" style="690" customWidth="1"/>
    <col min="10765" max="10765" width="2.78515625" style="690" customWidth="1"/>
    <col min="10766" max="10766" width="10.7109375" style="690"/>
    <col min="10767" max="10767" width="4.7109375" style="690" customWidth="1"/>
    <col min="10768" max="10768" width="21.7109375" style="690" customWidth="1"/>
    <col min="10769" max="10772" width="11.7109375" style="690" customWidth="1"/>
    <col min="10773" max="10773" width="2" style="690" customWidth="1"/>
    <col min="10774" max="10774" width="12.7109375" style="690" customWidth="1"/>
    <col min="10775" max="10775" width="10.7109375" style="690"/>
    <col min="10776" max="10776" width="12.7109375" style="690" customWidth="1"/>
    <col min="10777" max="11008" width="10.7109375" style="690"/>
    <col min="11009" max="11009" width="2.2109375" style="690" customWidth="1"/>
    <col min="11010" max="11010" width="4.7109375" style="690" customWidth="1"/>
    <col min="11011" max="11011" width="23.5703125" style="690" customWidth="1"/>
    <col min="11012" max="11016" width="12.7109375" style="690" customWidth="1"/>
    <col min="11017" max="11020" width="13.28515625" style="690" customWidth="1"/>
    <col min="11021" max="11021" width="2.78515625" style="690" customWidth="1"/>
    <col min="11022" max="11022" width="10.7109375" style="690"/>
    <col min="11023" max="11023" width="4.7109375" style="690" customWidth="1"/>
    <col min="11024" max="11024" width="21.7109375" style="690" customWidth="1"/>
    <col min="11025" max="11028" width="11.7109375" style="690" customWidth="1"/>
    <col min="11029" max="11029" width="2" style="690" customWidth="1"/>
    <col min="11030" max="11030" width="12.7109375" style="690" customWidth="1"/>
    <col min="11031" max="11031" width="10.7109375" style="690"/>
    <col min="11032" max="11032" width="12.7109375" style="690" customWidth="1"/>
    <col min="11033" max="11264" width="10.7109375" style="690"/>
    <col min="11265" max="11265" width="2.2109375" style="690" customWidth="1"/>
    <col min="11266" max="11266" width="4.7109375" style="690" customWidth="1"/>
    <col min="11267" max="11267" width="23.5703125" style="690" customWidth="1"/>
    <col min="11268" max="11272" width="12.7109375" style="690" customWidth="1"/>
    <col min="11273" max="11276" width="13.28515625" style="690" customWidth="1"/>
    <col min="11277" max="11277" width="2.78515625" style="690" customWidth="1"/>
    <col min="11278" max="11278" width="10.7109375" style="690"/>
    <col min="11279" max="11279" width="4.7109375" style="690" customWidth="1"/>
    <col min="11280" max="11280" width="21.7109375" style="690" customWidth="1"/>
    <col min="11281" max="11284" width="11.7109375" style="690" customWidth="1"/>
    <col min="11285" max="11285" width="2" style="690" customWidth="1"/>
    <col min="11286" max="11286" width="12.7109375" style="690" customWidth="1"/>
    <col min="11287" max="11287" width="10.7109375" style="690"/>
    <col min="11288" max="11288" width="12.7109375" style="690" customWidth="1"/>
    <col min="11289" max="11520" width="10.7109375" style="690"/>
    <col min="11521" max="11521" width="2.2109375" style="690" customWidth="1"/>
    <col min="11522" max="11522" width="4.7109375" style="690" customWidth="1"/>
    <col min="11523" max="11523" width="23.5703125" style="690" customWidth="1"/>
    <col min="11524" max="11528" width="12.7109375" style="690" customWidth="1"/>
    <col min="11529" max="11532" width="13.28515625" style="690" customWidth="1"/>
    <col min="11533" max="11533" width="2.78515625" style="690" customWidth="1"/>
    <col min="11534" max="11534" width="10.7109375" style="690"/>
    <col min="11535" max="11535" width="4.7109375" style="690" customWidth="1"/>
    <col min="11536" max="11536" width="21.7109375" style="690" customWidth="1"/>
    <col min="11537" max="11540" width="11.7109375" style="690" customWidth="1"/>
    <col min="11541" max="11541" width="2" style="690" customWidth="1"/>
    <col min="11542" max="11542" width="12.7109375" style="690" customWidth="1"/>
    <col min="11543" max="11543" width="10.7109375" style="690"/>
    <col min="11544" max="11544" width="12.7109375" style="690" customWidth="1"/>
    <col min="11545" max="11776" width="10.7109375" style="690"/>
    <col min="11777" max="11777" width="2.2109375" style="690" customWidth="1"/>
    <col min="11778" max="11778" width="4.7109375" style="690" customWidth="1"/>
    <col min="11779" max="11779" width="23.5703125" style="690" customWidth="1"/>
    <col min="11780" max="11784" width="12.7109375" style="690" customWidth="1"/>
    <col min="11785" max="11788" width="13.28515625" style="690" customWidth="1"/>
    <col min="11789" max="11789" width="2.78515625" style="690" customWidth="1"/>
    <col min="11790" max="11790" width="10.7109375" style="690"/>
    <col min="11791" max="11791" width="4.7109375" style="690" customWidth="1"/>
    <col min="11792" max="11792" width="21.7109375" style="690" customWidth="1"/>
    <col min="11793" max="11796" width="11.7109375" style="690" customWidth="1"/>
    <col min="11797" max="11797" width="2" style="690" customWidth="1"/>
    <col min="11798" max="11798" width="12.7109375" style="690" customWidth="1"/>
    <col min="11799" max="11799" width="10.7109375" style="690"/>
    <col min="11800" max="11800" width="12.7109375" style="690" customWidth="1"/>
    <col min="11801" max="12032" width="10.7109375" style="690"/>
    <col min="12033" max="12033" width="2.2109375" style="690" customWidth="1"/>
    <col min="12034" max="12034" width="4.7109375" style="690" customWidth="1"/>
    <col min="12035" max="12035" width="23.5703125" style="690" customWidth="1"/>
    <col min="12036" max="12040" width="12.7109375" style="690" customWidth="1"/>
    <col min="12041" max="12044" width="13.28515625" style="690" customWidth="1"/>
    <col min="12045" max="12045" width="2.78515625" style="690" customWidth="1"/>
    <col min="12046" max="12046" width="10.7109375" style="690"/>
    <col min="12047" max="12047" width="4.7109375" style="690" customWidth="1"/>
    <col min="12048" max="12048" width="21.7109375" style="690" customWidth="1"/>
    <col min="12049" max="12052" width="11.7109375" style="690" customWidth="1"/>
    <col min="12053" max="12053" width="2" style="690" customWidth="1"/>
    <col min="12054" max="12054" width="12.7109375" style="690" customWidth="1"/>
    <col min="12055" max="12055" width="10.7109375" style="690"/>
    <col min="12056" max="12056" width="12.7109375" style="690" customWidth="1"/>
    <col min="12057" max="12288" width="10.7109375" style="690"/>
    <col min="12289" max="12289" width="2.2109375" style="690" customWidth="1"/>
    <col min="12290" max="12290" width="4.7109375" style="690" customWidth="1"/>
    <col min="12291" max="12291" width="23.5703125" style="690" customWidth="1"/>
    <col min="12292" max="12296" width="12.7109375" style="690" customWidth="1"/>
    <col min="12297" max="12300" width="13.28515625" style="690" customWidth="1"/>
    <col min="12301" max="12301" width="2.78515625" style="690" customWidth="1"/>
    <col min="12302" max="12302" width="10.7109375" style="690"/>
    <col min="12303" max="12303" width="4.7109375" style="690" customWidth="1"/>
    <col min="12304" max="12304" width="21.7109375" style="690" customWidth="1"/>
    <col min="12305" max="12308" width="11.7109375" style="690" customWidth="1"/>
    <col min="12309" max="12309" width="2" style="690" customWidth="1"/>
    <col min="12310" max="12310" width="12.7109375" style="690" customWidth="1"/>
    <col min="12311" max="12311" width="10.7109375" style="690"/>
    <col min="12312" max="12312" width="12.7109375" style="690" customWidth="1"/>
    <col min="12313" max="12544" width="10.7109375" style="690"/>
    <col min="12545" max="12545" width="2.2109375" style="690" customWidth="1"/>
    <col min="12546" max="12546" width="4.7109375" style="690" customWidth="1"/>
    <col min="12547" max="12547" width="23.5703125" style="690" customWidth="1"/>
    <col min="12548" max="12552" width="12.7109375" style="690" customWidth="1"/>
    <col min="12553" max="12556" width="13.28515625" style="690" customWidth="1"/>
    <col min="12557" max="12557" width="2.78515625" style="690" customWidth="1"/>
    <col min="12558" max="12558" width="10.7109375" style="690"/>
    <col min="12559" max="12559" width="4.7109375" style="690" customWidth="1"/>
    <col min="12560" max="12560" width="21.7109375" style="690" customWidth="1"/>
    <col min="12561" max="12564" width="11.7109375" style="690" customWidth="1"/>
    <col min="12565" max="12565" width="2" style="690" customWidth="1"/>
    <col min="12566" max="12566" width="12.7109375" style="690" customWidth="1"/>
    <col min="12567" max="12567" width="10.7109375" style="690"/>
    <col min="12568" max="12568" width="12.7109375" style="690" customWidth="1"/>
    <col min="12569" max="12800" width="10.7109375" style="690"/>
    <col min="12801" max="12801" width="2.2109375" style="690" customWidth="1"/>
    <col min="12802" max="12802" width="4.7109375" style="690" customWidth="1"/>
    <col min="12803" max="12803" width="23.5703125" style="690" customWidth="1"/>
    <col min="12804" max="12808" width="12.7109375" style="690" customWidth="1"/>
    <col min="12809" max="12812" width="13.28515625" style="690" customWidth="1"/>
    <col min="12813" max="12813" width="2.78515625" style="690" customWidth="1"/>
    <col min="12814" max="12814" width="10.7109375" style="690"/>
    <col min="12815" max="12815" width="4.7109375" style="690" customWidth="1"/>
    <col min="12816" max="12816" width="21.7109375" style="690" customWidth="1"/>
    <col min="12817" max="12820" width="11.7109375" style="690" customWidth="1"/>
    <col min="12821" max="12821" width="2" style="690" customWidth="1"/>
    <col min="12822" max="12822" width="12.7109375" style="690" customWidth="1"/>
    <col min="12823" max="12823" width="10.7109375" style="690"/>
    <col min="12824" max="12824" width="12.7109375" style="690" customWidth="1"/>
    <col min="12825" max="13056" width="10.7109375" style="690"/>
    <col min="13057" max="13057" width="2.2109375" style="690" customWidth="1"/>
    <col min="13058" max="13058" width="4.7109375" style="690" customWidth="1"/>
    <col min="13059" max="13059" width="23.5703125" style="690" customWidth="1"/>
    <col min="13060" max="13064" width="12.7109375" style="690" customWidth="1"/>
    <col min="13065" max="13068" width="13.28515625" style="690" customWidth="1"/>
    <col min="13069" max="13069" width="2.78515625" style="690" customWidth="1"/>
    <col min="13070" max="13070" width="10.7109375" style="690"/>
    <col min="13071" max="13071" width="4.7109375" style="690" customWidth="1"/>
    <col min="13072" max="13072" width="21.7109375" style="690" customWidth="1"/>
    <col min="13073" max="13076" width="11.7109375" style="690" customWidth="1"/>
    <col min="13077" max="13077" width="2" style="690" customWidth="1"/>
    <col min="13078" max="13078" width="12.7109375" style="690" customWidth="1"/>
    <col min="13079" max="13079" width="10.7109375" style="690"/>
    <col min="13080" max="13080" width="12.7109375" style="690" customWidth="1"/>
    <col min="13081" max="13312" width="10.7109375" style="690"/>
    <col min="13313" max="13313" width="2.2109375" style="690" customWidth="1"/>
    <col min="13314" max="13314" width="4.7109375" style="690" customWidth="1"/>
    <col min="13315" max="13315" width="23.5703125" style="690" customWidth="1"/>
    <col min="13316" max="13320" width="12.7109375" style="690" customWidth="1"/>
    <col min="13321" max="13324" width="13.28515625" style="690" customWidth="1"/>
    <col min="13325" max="13325" width="2.78515625" style="690" customWidth="1"/>
    <col min="13326" max="13326" width="10.7109375" style="690"/>
    <col min="13327" max="13327" width="4.7109375" style="690" customWidth="1"/>
    <col min="13328" max="13328" width="21.7109375" style="690" customWidth="1"/>
    <col min="13329" max="13332" width="11.7109375" style="690" customWidth="1"/>
    <col min="13333" max="13333" width="2" style="690" customWidth="1"/>
    <col min="13334" max="13334" width="12.7109375" style="690" customWidth="1"/>
    <col min="13335" max="13335" width="10.7109375" style="690"/>
    <col min="13336" max="13336" width="12.7109375" style="690" customWidth="1"/>
    <col min="13337" max="13568" width="10.7109375" style="690"/>
    <col min="13569" max="13569" width="2.2109375" style="690" customWidth="1"/>
    <col min="13570" max="13570" width="4.7109375" style="690" customWidth="1"/>
    <col min="13571" max="13571" width="23.5703125" style="690" customWidth="1"/>
    <col min="13572" max="13576" width="12.7109375" style="690" customWidth="1"/>
    <col min="13577" max="13580" width="13.28515625" style="690" customWidth="1"/>
    <col min="13581" max="13581" width="2.78515625" style="690" customWidth="1"/>
    <col min="13582" max="13582" width="10.7109375" style="690"/>
    <col min="13583" max="13583" width="4.7109375" style="690" customWidth="1"/>
    <col min="13584" max="13584" width="21.7109375" style="690" customWidth="1"/>
    <col min="13585" max="13588" width="11.7109375" style="690" customWidth="1"/>
    <col min="13589" max="13589" width="2" style="690" customWidth="1"/>
    <col min="13590" max="13590" width="12.7109375" style="690" customWidth="1"/>
    <col min="13591" max="13591" width="10.7109375" style="690"/>
    <col min="13592" max="13592" width="12.7109375" style="690" customWidth="1"/>
    <col min="13593" max="13824" width="10.7109375" style="690"/>
    <col min="13825" max="13825" width="2.2109375" style="690" customWidth="1"/>
    <col min="13826" max="13826" width="4.7109375" style="690" customWidth="1"/>
    <col min="13827" max="13827" width="23.5703125" style="690" customWidth="1"/>
    <col min="13828" max="13832" width="12.7109375" style="690" customWidth="1"/>
    <col min="13833" max="13836" width="13.28515625" style="690" customWidth="1"/>
    <col min="13837" max="13837" width="2.78515625" style="690" customWidth="1"/>
    <col min="13838" max="13838" width="10.7109375" style="690"/>
    <col min="13839" max="13839" width="4.7109375" style="690" customWidth="1"/>
    <col min="13840" max="13840" width="21.7109375" style="690" customWidth="1"/>
    <col min="13841" max="13844" width="11.7109375" style="690" customWidth="1"/>
    <col min="13845" max="13845" width="2" style="690" customWidth="1"/>
    <col min="13846" max="13846" width="12.7109375" style="690" customWidth="1"/>
    <col min="13847" max="13847" width="10.7109375" style="690"/>
    <col min="13848" max="13848" width="12.7109375" style="690" customWidth="1"/>
    <col min="13849" max="14080" width="10.7109375" style="690"/>
    <col min="14081" max="14081" width="2.2109375" style="690" customWidth="1"/>
    <col min="14082" max="14082" width="4.7109375" style="690" customWidth="1"/>
    <col min="14083" max="14083" width="23.5703125" style="690" customWidth="1"/>
    <col min="14084" max="14088" width="12.7109375" style="690" customWidth="1"/>
    <col min="14089" max="14092" width="13.28515625" style="690" customWidth="1"/>
    <col min="14093" max="14093" width="2.78515625" style="690" customWidth="1"/>
    <col min="14094" max="14094" width="10.7109375" style="690"/>
    <col min="14095" max="14095" width="4.7109375" style="690" customWidth="1"/>
    <col min="14096" max="14096" width="21.7109375" style="690" customWidth="1"/>
    <col min="14097" max="14100" width="11.7109375" style="690" customWidth="1"/>
    <col min="14101" max="14101" width="2" style="690" customWidth="1"/>
    <col min="14102" max="14102" width="12.7109375" style="690" customWidth="1"/>
    <col min="14103" max="14103" width="10.7109375" style="690"/>
    <col min="14104" max="14104" width="12.7109375" style="690" customWidth="1"/>
    <col min="14105" max="14336" width="10.7109375" style="690"/>
    <col min="14337" max="14337" width="2.2109375" style="690" customWidth="1"/>
    <col min="14338" max="14338" width="4.7109375" style="690" customWidth="1"/>
    <col min="14339" max="14339" width="23.5703125" style="690" customWidth="1"/>
    <col min="14340" max="14344" width="12.7109375" style="690" customWidth="1"/>
    <col min="14345" max="14348" width="13.28515625" style="690" customWidth="1"/>
    <col min="14349" max="14349" width="2.78515625" style="690" customWidth="1"/>
    <col min="14350" max="14350" width="10.7109375" style="690"/>
    <col min="14351" max="14351" width="4.7109375" style="690" customWidth="1"/>
    <col min="14352" max="14352" width="21.7109375" style="690" customWidth="1"/>
    <col min="14353" max="14356" width="11.7109375" style="690" customWidth="1"/>
    <col min="14357" max="14357" width="2" style="690" customWidth="1"/>
    <col min="14358" max="14358" width="12.7109375" style="690" customWidth="1"/>
    <col min="14359" max="14359" width="10.7109375" style="690"/>
    <col min="14360" max="14360" width="12.7109375" style="690" customWidth="1"/>
    <col min="14361" max="14592" width="10.7109375" style="690"/>
    <col min="14593" max="14593" width="2.2109375" style="690" customWidth="1"/>
    <col min="14594" max="14594" width="4.7109375" style="690" customWidth="1"/>
    <col min="14595" max="14595" width="23.5703125" style="690" customWidth="1"/>
    <col min="14596" max="14600" width="12.7109375" style="690" customWidth="1"/>
    <col min="14601" max="14604" width="13.28515625" style="690" customWidth="1"/>
    <col min="14605" max="14605" width="2.78515625" style="690" customWidth="1"/>
    <col min="14606" max="14606" width="10.7109375" style="690"/>
    <col min="14607" max="14607" width="4.7109375" style="690" customWidth="1"/>
    <col min="14608" max="14608" width="21.7109375" style="690" customWidth="1"/>
    <col min="14609" max="14612" width="11.7109375" style="690" customWidth="1"/>
    <col min="14613" max="14613" width="2" style="690" customWidth="1"/>
    <col min="14614" max="14614" width="12.7109375" style="690" customWidth="1"/>
    <col min="14615" max="14615" width="10.7109375" style="690"/>
    <col min="14616" max="14616" width="12.7109375" style="690" customWidth="1"/>
    <col min="14617" max="14848" width="10.7109375" style="690"/>
    <col min="14849" max="14849" width="2.2109375" style="690" customWidth="1"/>
    <col min="14850" max="14850" width="4.7109375" style="690" customWidth="1"/>
    <col min="14851" max="14851" width="23.5703125" style="690" customWidth="1"/>
    <col min="14852" max="14856" width="12.7109375" style="690" customWidth="1"/>
    <col min="14857" max="14860" width="13.28515625" style="690" customWidth="1"/>
    <col min="14861" max="14861" width="2.78515625" style="690" customWidth="1"/>
    <col min="14862" max="14862" width="10.7109375" style="690"/>
    <col min="14863" max="14863" width="4.7109375" style="690" customWidth="1"/>
    <col min="14864" max="14864" width="21.7109375" style="690" customWidth="1"/>
    <col min="14865" max="14868" width="11.7109375" style="690" customWidth="1"/>
    <col min="14869" max="14869" width="2" style="690" customWidth="1"/>
    <col min="14870" max="14870" width="12.7109375" style="690" customWidth="1"/>
    <col min="14871" max="14871" width="10.7109375" style="690"/>
    <col min="14872" max="14872" width="12.7109375" style="690" customWidth="1"/>
    <col min="14873" max="15104" width="10.7109375" style="690"/>
    <col min="15105" max="15105" width="2.2109375" style="690" customWidth="1"/>
    <col min="15106" max="15106" width="4.7109375" style="690" customWidth="1"/>
    <col min="15107" max="15107" width="23.5703125" style="690" customWidth="1"/>
    <col min="15108" max="15112" width="12.7109375" style="690" customWidth="1"/>
    <col min="15113" max="15116" width="13.28515625" style="690" customWidth="1"/>
    <col min="15117" max="15117" width="2.78515625" style="690" customWidth="1"/>
    <col min="15118" max="15118" width="10.7109375" style="690"/>
    <col min="15119" max="15119" width="4.7109375" style="690" customWidth="1"/>
    <col min="15120" max="15120" width="21.7109375" style="690" customWidth="1"/>
    <col min="15121" max="15124" width="11.7109375" style="690" customWidth="1"/>
    <col min="15125" max="15125" width="2" style="690" customWidth="1"/>
    <col min="15126" max="15126" width="12.7109375" style="690" customWidth="1"/>
    <col min="15127" max="15127" width="10.7109375" style="690"/>
    <col min="15128" max="15128" width="12.7109375" style="690" customWidth="1"/>
    <col min="15129" max="15360" width="10.7109375" style="690"/>
    <col min="15361" max="15361" width="2.2109375" style="690" customWidth="1"/>
    <col min="15362" max="15362" width="4.7109375" style="690" customWidth="1"/>
    <col min="15363" max="15363" width="23.5703125" style="690" customWidth="1"/>
    <col min="15364" max="15368" width="12.7109375" style="690" customWidth="1"/>
    <col min="15369" max="15372" width="13.28515625" style="690" customWidth="1"/>
    <col min="15373" max="15373" width="2.78515625" style="690" customWidth="1"/>
    <col min="15374" max="15374" width="10.7109375" style="690"/>
    <col min="15375" max="15375" width="4.7109375" style="690" customWidth="1"/>
    <col min="15376" max="15376" width="21.7109375" style="690" customWidth="1"/>
    <col min="15377" max="15380" width="11.7109375" style="690" customWidth="1"/>
    <col min="15381" max="15381" width="2" style="690" customWidth="1"/>
    <col min="15382" max="15382" width="12.7109375" style="690" customWidth="1"/>
    <col min="15383" max="15383" width="10.7109375" style="690"/>
    <col min="15384" max="15384" width="12.7109375" style="690" customWidth="1"/>
    <col min="15385" max="15616" width="10.7109375" style="690"/>
    <col min="15617" max="15617" width="2.2109375" style="690" customWidth="1"/>
    <col min="15618" max="15618" width="4.7109375" style="690" customWidth="1"/>
    <col min="15619" max="15619" width="23.5703125" style="690" customWidth="1"/>
    <col min="15620" max="15624" width="12.7109375" style="690" customWidth="1"/>
    <col min="15625" max="15628" width="13.28515625" style="690" customWidth="1"/>
    <col min="15629" max="15629" width="2.78515625" style="690" customWidth="1"/>
    <col min="15630" max="15630" width="10.7109375" style="690"/>
    <col min="15631" max="15631" width="4.7109375" style="690" customWidth="1"/>
    <col min="15632" max="15632" width="21.7109375" style="690" customWidth="1"/>
    <col min="15633" max="15636" width="11.7109375" style="690" customWidth="1"/>
    <col min="15637" max="15637" width="2" style="690" customWidth="1"/>
    <col min="15638" max="15638" width="12.7109375" style="690" customWidth="1"/>
    <col min="15639" max="15639" width="10.7109375" style="690"/>
    <col min="15640" max="15640" width="12.7109375" style="690" customWidth="1"/>
    <col min="15641" max="15872" width="10.7109375" style="690"/>
    <col min="15873" max="15873" width="2.2109375" style="690" customWidth="1"/>
    <col min="15874" max="15874" width="4.7109375" style="690" customWidth="1"/>
    <col min="15875" max="15875" width="23.5703125" style="690" customWidth="1"/>
    <col min="15876" max="15880" width="12.7109375" style="690" customWidth="1"/>
    <col min="15881" max="15884" width="13.28515625" style="690" customWidth="1"/>
    <col min="15885" max="15885" width="2.78515625" style="690" customWidth="1"/>
    <col min="15886" max="15886" width="10.7109375" style="690"/>
    <col min="15887" max="15887" width="4.7109375" style="690" customWidth="1"/>
    <col min="15888" max="15888" width="21.7109375" style="690" customWidth="1"/>
    <col min="15889" max="15892" width="11.7109375" style="690" customWidth="1"/>
    <col min="15893" max="15893" width="2" style="690" customWidth="1"/>
    <col min="15894" max="15894" width="12.7109375" style="690" customWidth="1"/>
    <col min="15895" max="15895" width="10.7109375" style="690"/>
    <col min="15896" max="15896" width="12.7109375" style="690" customWidth="1"/>
    <col min="15897" max="16128" width="10.7109375" style="690"/>
    <col min="16129" max="16129" width="2.2109375" style="690" customWidth="1"/>
    <col min="16130" max="16130" width="4.7109375" style="690" customWidth="1"/>
    <col min="16131" max="16131" width="23.5703125" style="690" customWidth="1"/>
    <col min="16132" max="16136" width="12.7109375" style="690" customWidth="1"/>
    <col min="16137" max="16140" width="13.28515625" style="690" customWidth="1"/>
    <col min="16141" max="16141" width="2.78515625" style="690" customWidth="1"/>
    <col min="16142" max="16142" width="10.7109375" style="690"/>
    <col min="16143" max="16143" width="4.7109375" style="690" customWidth="1"/>
    <col min="16144" max="16144" width="21.7109375" style="690" customWidth="1"/>
    <col min="16145" max="16148" width="11.7109375" style="690" customWidth="1"/>
    <col min="16149" max="16149" width="2" style="690" customWidth="1"/>
    <col min="16150" max="16150" width="12.7109375" style="690" customWidth="1"/>
    <col min="16151" max="16151" width="10.7109375" style="690"/>
    <col min="16152" max="16152" width="12.7109375" style="690" customWidth="1"/>
    <col min="16153" max="16384" width="10.7109375" style="690"/>
  </cols>
  <sheetData>
    <row r="1" spans="2:13" ht="20.149999999999999" customHeight="1">
      <c r="B1" s="689" t="s">
        <v>239</v>
      </c>
    </row>
    <row r="2" spans="2:13" ht="20.149999999999999" customHeight="1" thickBot="1">
      <c r="B2" s="691"/>
      <c r="C2" s="691"/>
      <c r="D2" s="691"/>
      <c r="E2" s="691"/>
      <c r="F2" s="691"/>
      <c r="G2" s="691"/>
      <c r="H2" s="691"/>
      <c r="J2" s="692"/>
      <c r="L2" s="693" t="s">
        <v>192</v>
      </c>
    </row>
    <row r="3" spans="2:13" ht="20.149999999999999" customHeight="1">
      <c r="B3" s="776"/>
      <c r="D3" s="824"/>
      <c r="E3" s="773"/>
      <c r="F3" s="774"/>
      <c r="G3" s="696"/>
      <c r="H3" s="692"/>
      <c r="I3" s="697" t="s">
        <v>36</v>
      </c>
      <c r="J3" s="698"/>
      <c r="K3" s="699" t="s">
        <v>37</v>
      </c>
      <c r="L3" s="698"/>
      <c r="M3" s="776"/>
    </row>
    <row r="4" spans="2:13" ht="20.149999999999999" customHeight="1">
      <c r="B4" s="776"/>
      <c r="C4" s="825" t="s">
        <v>193</v>
      </c>
      <c r="D4" s="826" t="s">
        <v>38</v>
      </c>
      <c r="E4" s="827" t="s">
        <v>39</v>
      </c>
      <c r="F4" s="828" t="s">
        <v>40</v>
      </c>
      <c r="G4" s="829" t="s">
        <v>125</v>
      </c>
      <c r="H4" s="830" t="s">
        <v>126</v>
      </c>
      <c r="I4" s="705"/>
      <c r="J4" s="706"/>
      <c r="K4" s="707"/>
      <c r="L4" s="706"/>
      <c r="M4" s="776"/>
    </row>
    <row r="5" spans="2:13" ht="29" thickBot="1">
      <c r="B5" s="780"/>
      <c r="C5" s="691" t="s">
        <v>196</v>
      </c>
      <c r="D5" s="710" t="s">
        <v>127</v>
      </c>
      <c r="E5" s="710"/>
      <c r="F5" s="711"/>
      <c r="G5" s="710" t="s">
        <v>45</v>
      </c>
      <c r="H5" s="712" t="s">
        <v>46</v>
      </c>
      <c r="I5" s="713" t="s">
        <v>86</v>
      </c>
      <c r="J5" s="714" t="s">
        <v>198</v>
      </c>
      <c r="K5" s="715" t="s">
        <v>87</v>
      </c>
      <c r="L5" s="714" t="s">
        <v>199</v>
      </c>
      <c r="M5" s="776"/>
    </row>
    <row r="6" spans="2:13" ht="20.149999999999999" customHeight="1">
      <c r="B6" s="831" t="s">
        <v>240</v>
      </c>
      <c r="C6" s="832" t="s">
        <v>200</v>
      </c>
      <c r="D6" s="833">
        <v>36875</v>
      </c>
      <c r="E6" s="834">
        <v>32209</v>
      </c>
      <c r="F6" s="835">
        <v>29435</v>
      </c>
      <c r="G6" s="836">
        <v>36733</v>
      </c>
      <c r="H6" s="837">
        <v>26377</v>
      </c>
      <c r="I6" s="838">
        <f>H6-G6</f>
        <v>-10356</v>
      </c>
      <c r="J6" s="839">
        <f>IF(AND(G6=0,H6=0),"",IF(AND(G6&gt;0,H6=0),"皆減",IF(AND(G6=0,H6&gt;0),"皆増",ROUND(I6/G6*100,1))))</f>
        <v>-28.2</v>
      </c>
      <c r="K6" s="840">
        <f>H6-D6</f>
        <v>-10498</v>
      </c>
      <c r="L6" s="841">
        <f>IF(AND(D6=0,H6=0),"",IF(AND(D6&gt;0,H6=0),"皆減",IF(AND(D6=0,H6&gt;0),"皆増",ROUND(K6/D6*100,1))))</f>
        <v>-28.5</v>
      </c>
      <c r="M6" s="776"/>
    </row>
    <row r="7" spans="2:13" ht="20.149999999999999" customHeight="1">
      <c r="B7" s="831" t="s">
        <v>241</v>
      </c>
      <c r="C7" s="776" t="s">
        <v>242</v>
      </c>
      <c r="D7" s="842">
        <v>15582</v>
      </c>
      <c r="E7" s="843">
        <v>15806</v>
      </c>
      <c r="F7" s="844">
        <v>16827</v>
      </c>
      <c r="G7" s="845">
        <v>17130</v>
      </c>
      <c r="H7" s="846">
        <v>17193</v>
      </c>
      <c r="I7" s="729">
        <f t="shared" ref="I7:I22" si="0">H7-G7</f>
        <v>63</v>
      </c>
      <c r="J7" s="730">
        <f t="shared" ref="J7:J22" si="1">IF(AND(G7=0,H7=0),"",IF(AND(G7&gt;0,H7=0),"皆減",IF(AND(G7=0,H7&gt;0),"皆増",ROUND(I7/G7*100,1))))</f>
        <v>0.4</v>
      </c>
      <c r="K7" s="729">
        <f t="shared" ref="K7:K22" si="2">H7-D7</f>
        <v>1611</v>
      </c>
      <c r="L7" s="730">
        <f t="shared" ref="L7:L22" si="3">IF(AND(D7=0,H7=0),"",IF(AND(D7&gt;0,H7=0),"皆減",IF(AND(D7=0,H7&gt;0),"皆増",ROUND(K7/D7*100,1))))</f>
        <v>10.3</v>
      </c>
      <c r="M7" s="776"/>
    </row>
    <row r="8" spans="2:13" ht="20.149999999999999" customHeight="1">
      <c r="B8" s="831" t="s">
        <v>243</v>
      </c>
      <c r="C8" s="847" t="s">
        <v>244</v>
      </c>
      <c r="D8" s="848">
        <v>44717</v>
      </c>
      <c r="E8" s="849">
        <v>32574</v>
      </c>
      <c r="F8" s="850">
        <v>35805</v>
      </c>
      <c r="G8" s="851">
        <v>36476</v>
      </c>
      <c r="H8" s="852">
        <v>35501</v>
      </c>
      <c r="I8" s="737">
        <f t="shared" si="0"/>
        <v>-975</v>
      </c>
      <c r="J8" s="738">
        <f t="shared" si="1"/>
        <v>-2.7</v>
      </c>
      <c r="K8" s="737">
        <f t="shared" si="2"/>
        <v>-9216</v>
      </c>
      <c r="L8" s="738">
        <f t="shared" si="3"/>
        <v>-20.6</v>
      </c>
      <c r="M8" s="776"/>
    </row>
    <row r="9" spans="2:13" ht="20.149999999999999" customHeight="1" thickBot="1">
      <c r="B9" s="831" t="s">
        <v>240</v>
      </c>
      <c r="C9" s="853" t="s">
        <v>245</v>
      </c>
      <c r="D9" s="842">
        <v>38532</v>
      </c>
      <c r="E9" s="843">
        <v>26915</v>
      </c>
      <c r="F9" s="844">
        <v>30493</v>
      </c>
      <c r="G9" s="845">
        <v>31477</v>
      </c>
      <c r="H9" s="846">
        <v>30780</v>
      </c>
      <c r="I9" s="722">
        <f t="shared" si="0"/>
        <v>-697</v>
      </c>
      <c r="J9" s="723">
        <f>IF(AND(G9=0,H9=0),"",IF(AND(G9&gt;0,H9=0),"皆減",IF(AND(G9=0,H9&gt;0),"皆増",ROUND(I9/G9*100,1))))</f>
        <v>-2.2000000000000002</v>
      </c>
      <c r="K9" s="722">
        <f t="shared" si="2"/>
        <v>-7752</v>
      </c>
      <c r="L9" s="723">
        <f t="shared" si="3"/>
        <v>-20.100000000000001</v>
      </c>
      <c r="M9" s="776"/>
    </row>
    <row r="10" spans="2:13" ht="20.149999999999999" customHeight="1" thickBot="1">
      <c r="B10" s="854" t="s">
        <v>246</v>
      </c>
      <c r="C10" s="855" t="s">
        <v>247</v>
      </c>
      <c r="D10" s="856">
        <v>-7842</v>
      </c>
      <c r="E10" s="857">
        <v>-365</v>
      </c>
      <c r="F10" s="858">
        <v>-6370</v>
      </c>
      <c r="G10" s="859">
        <v>257</v>
      </c>
      <c r="H10" s="860">
        <f>H6-H8</f>
        <v>-9124</v>
      </c>
      <c r="I10" s="722">
        <f t="shared" si="0"/>
        <v>-9381</v>
      </c>
      <c r="J10" s="723">
        <f t="shared" si="1"/>
        <v>-3650.2</v>
      </c>
      <c r="K10" s="722">
        <f t="shared" si="2"/>
        <v>-1282</v>
      </c>
      <c r="L10" s="723">
        <f>IF(AND(D10=0,H10=0),"",IF(AND(D10&gt;0,H10=0),"皆減",IF(AND(D10=0,H10&gt;0),"皆増",ROUND(K10/D10*100,1))))</f>
        <v>16.3</v>
      </c>
      <c r="M10" s="776"/>
    </row>
    <row r="11" spans="2:13" ht="20.149999999999999" customHeight="1">
      <c r="B11" s="831" t="s">
        <v>248</v>
      </c>
      <c r="C11" s="861" t="s">
        <v>249</v>
      </c>
      <c r="D11" s="833">
        <v>48982</v>
      </c>
      <c r="E11" s="834">
        <v>39038</v>
      </c>
      <c r="F11" s="835">
        <v>15557</v>
      </c>
      <c r="G11" s="836">
        <v>45046</v>
      </c>
      <c r="H11" s="837">
        <v>42466</v>
      </c>
      <c r="I11" s="729">
        <f t="shared" si="0"/>
        <v>-2580</v>
      </c>
      <c r="J11" s="730">
        <f t="shared" si="1"/>
        <v>-5.7</v>
      </c>
      <c r="K11" s="729">
        <f t="shared" si="2"/>
        <v>-6516</v>
      </c>
      <c r="L11" s="730">
        <f t="shared" si="3"/>
        <v>-13.3</v>
      </c>
      <c r="M11" s="776"/>
    </row>
    <row r="12" spans="2:13" ht="20.149999999999999" customHeight="1">
      <c r="B12" s="831" t="s">
        <v>250</v>
      </c>
      <c r="C12" s="776" t="s">
        <v>251</v>
      </c>
      <c r="D12" s="842">
        <v>1200</v>
      </c>
      <c r="E12" s="843">
        <v>11400</v>
      </c>
      <c r="F12" s="844">
        <v>0</v>
      </c>
      <c r="G12" s="845">
        <v>18000</v>
      </c>
      <c r="H12" s="846">
        <v>17600</v>
      </c>
      <c r="I12" s="862">
        <f t="shared" si="0"/>
        <v>-400</v>
      </c>
      <c r="J12" s="863">
        <f t="shared" si="1"/>
        <v>-2.2000000000000002</v>
      </c>
      <c r="K12" s="862">
        <f t="shared" si="2"/>
        <v>16400</v>
      </c>
      <c r="L12" s="863">
        <f t="shared" si="3"/>
        <v>1366.7</v>
      </c>
      <c r="M12" s="776"/>
    </row>
    <row r="13" spans="2:13" ht="20.149999999999999" customHeight="1">
      <c r="B13" s="831" t="s">
        <v>243</v>
      </c>
      <c r="C13" s="864" t="s">
        <v>252</v>
      </c>
      <c r="D13" s="848">
        <v>29350</v>
      </c>
      <c r="E13" s="849">
        <v>49171</v>
      </c>
      <c r="F13" s="850">
        <v>15554</v>
      </c>
      <c r="G13" s="851">
        <v>35046</v>
      </c>
      <c r="H13" s="865">
        <v>42459</v>
      </c>
      <c r="I13" s="866">
        <f t="shared" si="0"/>
        <v>7413</v>
      </c>
      <c r="J13" s="867">
        <f t="shared" si="1"/>
        <v>21.2</v>
      </c>
      <c r="K13" s="868">
        <f t="shared" si="2"/>
        <v>13109</v>
      </c>
      <c r="L13" s="869">
        <f t="shared" si="3"/>
        <v>44.7</v>
      </c>
      <c r="M13" s="776"/>
    </row>
    <row r="14" spans="2:13" ht="20.149999999999999" customHeight="1" thickBot="1">
      <c r="B14" s="831" t="s">
        <v>240</v>
      </c>
      <c r="C14" s="853" t="s">
        <v>253</v>
      </c>
      <c r="D14" s="842">
        <v>1998</v>
      </c>
      <c r="E14" s="843">
        <v>27363</v>
      </c>
      <c r="F14" s="844">
        <v>0</v>
      </c>
      <c r="G14" s="845">
        <v>19732</v>
      </c>
      <c r="H14" s="846">
        <v>26826</v>
      </c>
      <c r="I14" s="729">
        <f t="shared" si="0"/>
        <v>7094</v>
      </c>
      <c r="J14" s="730">
        <f t="shared" si="1"/>
        <v>36</v>
      </c>
      <c r="K14" s="729">
        <f t="shared" si="2"/>
        <v>24828</v>
      </c>
      <c r="L14" s="730">
        <f t="shared" si="3"/>
        <v>1242.5999999999999</v>
      </c>
      <c r="M14" s="776"/>
    </row>
    <row r="15" spans="2:13" ht="20.149999999999999" customHeight="1" thickBot="1">
      <c r="B15" s="854" t="s">
        <v>246</v>
      </c>
      <c r="C15" s="855" t="s">
        <v>247</v>
      </c>
      <c r="D15" s="856">
        <v>19632</v>
      </c>
      <c r="E15" s="857">
        <v>-10133</v>
      </c>
      <c r="F15" s="858">
        <v>3</v>
      </c>
      <c r="G15" s="859">
        <v>10000</v>
      </c>
      <c r="H15" s="860">
        <f>H11-H13</f>
        <v>7</v>
      </c>
      <c r="I15" s="722">
        <f t="shared" si="0"/>
        <v>-9993</v>
      </c>
      <c r="J15" s="723">
        <f t="shared" si="1"/>
        <v>-99.9</v>
      </c>
      <c r="K15" s="722">
        <f t="shared" si="2"/>
        <v>-19625</v>
      </c>
      <c r="L15" s="723">
        <f t="shared" si="3"/>
        <v>-100</v>
      </c>
      <c r="M15" s="776"/>
    </row>
    <row r="16" spans="2:13" ht="20.149999999999999" customHeight="1">
      <c r="B16" s="832"/>
      <c r="C16" s="870" t="s">
        <v>254</v>
      </c>
      <c r="D16" s="833">
        <v>2076</v>
      </c>
      <c r="E16" s="834">
        <v>7902</v>
      </c>
      <c r="F16" s="835">
        <v>1535</v>
      </c>
      <c r="G16" s="836">
        <v>11792</v>
      </c>
      <c r="H16" s="837">
        <v>2635</v>
      </c>
      <c r="I16" s="838">
        <f t="shared" si="0"/>
        <v>-9157</v>
      </c>
      <c r="J16" s="839">
        <f t="shared" si="1"/>
        <v>-77.7</v>
      </c>
      <c r="K16" s="840">
        <f t="shared" si="2"/>
        <v>559</v>
      </c>
      <c r="L16" s="841">
        <f t="shared" si="3"/>
        <v>26.9</v>
      </c>
      <c r="M16" s="776"/>
    </row>
    <row r="17" spans="2:13" ht="20.149999999999999" customHeight="1">
      <c r="B17" s="832"/>
      <c r="C17" s="870" t="s">
        <v>255</v>
      </c>
      <c r="D17" s="833">
        <v>2076</v>
      </c>
      <c r="E17" s="834">
        <v>7902</v>
      </c>
      <c r="F17" s="835">
        <v>1535</v>
      </c>
      <c r="G17" s="836">
        <v>11792</v>
      </c>
      <c r="H17" s="837">
        <v>2635</v>
      </c>
      <c r="I17" s="729">
        <f t="shared" si="0"/>
        <v>-9157</v>
      </c>
      <c r="J17" s="730">
        <f t="shared" si="1"/>
        <v>-77.7</v>
      </c>
      <c r="K17" s="729">
        <f t="shared" si="2"/>
        <v>559</v>
      </c>
      <c r="L17" s="730">
        <f t="shared" si="3"/>
        <v>26.9</v>
      </c>
      <c r="M17" s="776"/>
    </row>
    <row r="18" spans="2:13" ht="20.149999999999999" customHeight="1" thickBot="1">
      <c r="B18" s="780"/>
      <c r="C18" s="871" t="s">
        <v>256</v>
      </c>
      <c r="D18" s="872"/>
      <c r="E18" s="873"/>
      <c r="F18" s="874"/>
      <c r="G18" s="875"/>
      <c r="H18" s="876"/>
      <c r="I18" s="722">
        <f t="shared" si="0"/>
        <v>0</v>
      </c>
      <c r="J18" s="723" t="str">
        <f t="shared" si="1"/>
        <v/>
      </c>
      <c r="K18" s="722">
        <f t="shared" si="2"/>
        <v>0</v>
      </c>
      <c r="L18" s="723" t="str">
        <f t="shared" si="3"/>
        <v/>
      </c>
      <c r="M18" s="776"/>
    </row>
    <row r="19" spans="2:13" ht="20.149999999999999" customHeight="1" thickBot="1">
      <c r="B19" s="877" t="s">
        <v>257</v>
      </c>
      <c r="C19" s="878"/>
      <c r="D19" s="879">
        <v>0</v>
      </c>
      <c r="E19" s="880">
        <v>0</v>
      </c>
      <c r="F19" s="881">
        <v>0</v>
      </c>
      <c r="G19" s="882">
        <v>0</v>
      </c>
      <c r="H19" s="883">
        <f>H18/H7*100</f>
        <v>0</v>
      </c>
      <c r="I19" s="791">
        <f t="shared" si="0"/>
        <v>0</v>
      </c>
      <c r="J19" s="730" t="str">
        <f t="shared" si="1"/>
        <v/>
      </c>
      <c r="K19" s="791">
        <f t="shared" si="2"/>
        <v>0</v>
      </c>
      <c r="L19" s="730" t="str">
        <f t="shared" si="3"/>
        <v/>
      </c>
      <c r="M19" s="776"/>
    </row>
    <row r="20" spans="2:13" ht="20.149999999999999" customHeight="1">
      <c r="B20" s="832" t="s">
        <v>258</v>
      </c>
      <c r="C20" s="870"/>
      <c r="D20" s="833">
        <v>2</v>
      </c>
      <c r="E20" s="834">
        <v>2</v>
      </c>
      <c r="F20" s="835">
        <v>2</v>
      </c>
      <c r="G20" s="836">
        <v>2</v>
      </c>
      <c r="H20" s="837">
        <v>2</v>
      </c>
      <c r="I20" s="791">
        <f t="shared" si="0"/>
        <v>0</v>
      </c>
      <c r="J20" s="730">
        <f t="shared" si="1"/>
        <v>0</v>
      </c>
      <c r="K20" s="791">
        <f t="shared" si="2"/>
        <v>0</v>
      </c>
      <c r="L20" s="730">
        <f t="shared" si="3"/>
        <v>0</v>
      </c>
      <c r="M20" s="776"/>
    </row>
    <row r="21" spans="2:13" ht="20.149999999999999" customHeight="1">
      <c r="B21" s="832" t="s">
        <v>259</v>
      </c>
      <c r="C21" s="870"/>
      <c r="D21" s="884"/>
      <c r="E21" s="885"/>
      <c r="F21" s="886"/>
      <c r="G21" s="887"/>
      <c r="H21" s="888"/>
      <c r="I21" s="791">
        <f t="shared" si="0"/>
        <v>0</v>
      </c>
      <c r="J21" s="730" t="str">
        <f t="shared" si="1"/>
        <v/>
      </c>
      <c r="K21" s="791">
        <f t="shared" si="2"/>
        <v>0</v>
      </c>
      <c r="L21" s="730" t="str">
        <f t="shared" si="3"/>
        <v/>
      </c>
      <c r="M21" s="776"/>
    </row>
    <row r="22" spans="2:13" ht="20.149999999999999" customHeight="1" thickBot="1">
      <c r="B22" s="780" t="s">
        <v>260</v>
      </c>
      <c r="C22" s="691"/>
      <c r="D22" s="889"/>
      <c r="E22" s="890">
        <v>0</v>
      </c>
      <c r="F22" s="891">
        <v>0</v>
      </c>
      <c r="G22" s="892">
        <v>0</v>
      </c>
      <c r="H22" s="893">
        <v>0</v>
      </c>
      <c r="I22" s="722">
        <f t="shared" si="0"/>
        <v>0</v>
      </c>
      <c r="J22" s="723" t="str">
        <f t="shared" si="1"/>
        <v/>
      </c>
      <c r="K22" s="722">
        <f t="shared" si="2"/>
        <v>0</v>
      </c>
      <c r="L22" s="723" t="str">
        <f t="shared" si="3"/>
        <v/>
      </c>
      <c r="M22" s="776"/>
    </row>
    <row r="23" spans="2:13" ht="20.149999999999999" customHeight="1">
      <c r="C23" s="690" t="s">
        <v>261</v>
      </c>
    </row>
    <row r="24" spans="2:13" ht="20.149999999999999" customHeight="1">
      <c r="C24" s="690" t="s">
        <v>262</v>
      </c>
    </row>
    <row r="25" spans="2:13" ht="20.149999999999999" customHeight="1"/>
  </sheetData>
  <mergeCells count="2">
    <mergeCell ref="I3:J4"/>
    <mergeCell ref="K3:L4"/>
  </mergeCells>
  <phoneticPr fontId="3"/>
  <pageMargins left="0.39370078740157483" right="0" top="0.98425196850393704" bottom="0" header="0.51181102362204722" footer="0.51181102362204722"/>
  <pageSetup paperSize="9" scale="7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M54"/>
  <sheetViews>
    <sheetView showGridLines="0" showZeros="0" zoomScale="80" zoomScaleNormal="80" workbookViewId="0">
      <pane xSplit="3" ySplit="5" topLeftCell="D6" activePane="bottomRight" state="frozen"/>
      <selection activeCell="H17" sqref="H17"/>
      <selection pane="topRight" activeCell="H17" sqref="H17"/>
      <selection pane="bottomLeft" activeCell="H17" sqref="H17"/>
      <selection pane="bottomRight" activeCell="K58" sqref="K58"/>
    </sheetView>
  </sheetViews>
  <sheetFormatPr defaultColWidth="10.7109375" defaultRowHeight="16.5"/>
  <cols>
    <col min="1" max="1" width="2.2109375" style="797" customWidth="1"/>
    <col min="2" max="2" width="4.7109375" style="797" customWidth="1"/>
    <col min="3" max="3" width="23.5703125" style="797" customWidth="1"/>
    <col min="4" max="8" width="14" style="797" customWidth="1"/>
    <col min="9" max="12" width="13.28515625" style="690" customWidth="1"/>
    <col min="13" max="13" width="2.78515625" style="797" customWidth="1"/>
    <col min="14" max="14" width="10.7109375" style="797"/>
    <col min="15" max="15" width="4.7109375" style="797" customWidth="1"/>
    <col min="16" max="16" width="21.7109375" style="797" customWidth="1"/>
    <col min="17" max="26" width="11.7109375" style="797" customWidth="1"/>
    <col min="27" max="27" width="2" style="797" customWidth="1"/>
    <col min="28" max="28" width="12.7109375" style="797" customWidth="1"/>
    <col min="29" max="29" width="10.7109375" style="797"/>
    <col min="30" max="30" width="12.7109375" style="797" customWidth="1"/>
    <col min="31" max="256" width="10.7109375" style="797"/>
    <col min="257" max="257" width="2.2109375" style="797" customWidth="1"/>
    <col min="258" max="258" width="4.7109375" style="797" customWidth="1"/>
    <col min="259" max="259" width="23.5703125" style="797" customWidth="1"/>
    <col min="260" max="264" width="14" style="797" customWidth="1"/>
    <col min="265" max="268" width="13.28515625" style="797" customWidth="1"/>
    <col min="269" max="269" width="2.78515625" style="797" customWidth="1"/>
    <col min="270" max="270" width="10.7109375" style="797"/>
    <col min="271" max="271" width="4.7109375" style="797" customWidth="1"/>
    <col min="272" max="272" width="21.7109375" style="797" customWidth="1"/>
    <col min="273" max="282" width="11.7109375" style="797" customWidth="1"/>
    <col min="283" max="283" width="2" style="797" customWidth="1"/>
    <col min="284" max="284" width="12.7109375" style="797" customWidth="1"/>
    <col min="285" max="285" width="10.7109375" style="797"/>
    <col min="286" max="286" width="12.7109375" style="797" customWidth="1"/>
    <col min="287" max="512" width="10.7109375" style="797"/>
    <col min="513" max="513" width="2.2109375" style="797" customWidth="1"/>
    <col min="514" max="514" width="4.7109375" style="797" customWidth="1"/>
    <col min="515" max="515" width="23.5703125" style="797" customWidth="1"/>
    <col min="516" max="520" width="14" style="797" customWidth="1"/>
    <col min="521" max="524" width="13.28515625" style="797" customWidth="1"/>
    <col min="525" max="525" width="2.78515625" style="797" customWidth="1"/>
    <col min="526" max="526" width="10.7109375" style="797"/>
    <col min="527" max="527" width="4.7109375" style="797" customWidth="1"/>
    <col min="528" max="528" width="21.7109375" style="797" customWidth="1"/>
    <col min="529" max="538" width="11.7109375" style="797" customWidth="1"/>
    <col min="539" max="539" width="2" style="797" customWidth="1"/>
    <col min="540" max="540" width="12.7109375" style="797" customWidth="1"/>
    <col min="541" max="541" width="10.7109375" style="797"/>
    <col min="542" max="542" width="12.7109375" style="797" customWidth="1"/>
    <col min="543" max="768" width="10.7109375" style="797"/>
    <col min="769" max="769" width="2.2109375" style="797" customWidth="1"/>
    <col min="770" max="770" width="4.7109375" style="797" customWidth="1"/>
    <col min="771" max="771" width="23.5703125" style="797" customWidth="1"/>
    <col min="772" max="776" width="14" style="797" customWidth="1"/>
    <col min="777" max="780" width="13.28515625" style="797" customWidth="1"/>
    <col min="781" max="781" width="2.78515625" style="797" customWidth="1"/>
    <col min="782" max="782" width="10.7109375" style="797"/>
    <col min="783" max="783" width="4.7109375" style="797" customWidth="1"/>
    <col min="784" max="784" width="21.7109375" style="797" customWidth="1"/>
    <col min="785" max="794" width="11.7109375" style="797" customWidth="1"/>
    <col min="795" max="795" width="2" style="797" customWidth="1"/>
    <col min="796" max="796" width="12.7109375" style="797" customWidth="1"/>
    <col min="797" max="797" width="10.7109375" style="797"/>
    <col min="798" max="798" width="12.7109375" style="797" customWidth="1"/>
    <col min="799" max="1024" width="10.7109375" style="797"/>
    <col min="1025" max="1025" width="2.2109375" style="797" customWidth="1"/>
    <col min="1026" max="1026" width="4.7109375" style="797" customWidth="1"/>
    <col min="1027" max="1027" width="23.5703125" style="797" customWidth="1"/>
    <col min="1028" max="1032" width="14" style="797" customWidth="1"/>
    <col min="1033" max="1036" width="13.28515625" style="797" customWidth="1"/>
    <col min="1037" max="1037" width="2.78515625" style="797" customWidth="1"/>
    <col min="1038" max="1038" width="10.7109375" style="797"/>
    <col min="1039" max="1039" width="4.7109375" style="797" customWidth="1"/>
    <col min="1040" max="1040" width="21.7109375" style="797" customWidth="1"/>
    <col min="1041" max="1050" width="11.7109375" style="797" customWidth="1"/>
    <col min="1051" max="1051" width="2" style="797" customWidth="1"/>
    <col min="1052" max="1052" width="12.7109375" style="797" customWidth="1"/>
    <col min="1053" max="1053" width="10.7109375" style="797"/>
    <col min="1054" max="1054" width="12.7109375" style="797" customWidth="1"/>
    <col min="1055" max="1280" width="10.7109375" style="797"/>
    <col min="1281" max="1281" width="2.2109375" style="797" customWidth="1"/>
    <col min="1282" max="1282" width="4.7109375" style="797" customWidth="1"/>
    <col min="1283" max="1283" width="23.5703125" style="797" customWidth="1"/>
    <col min="1284" max="1288" width="14" style="797" customWidth="1"/>
    <col min="1289" max="1292" width="13.28515625" style="797" customWidth="1"/>
    <col min="1293" max="1293" width="2.78515625" style="797" customWidth="1"/>
    <col min="1294" max="1294" width="10.7109375" style="797"/>
    <col min="1295" max="1295" width="4.7109375" style="797" customWidth="1"/>
    <col min="1296" max="1296" width="21.7109375" style="797" customWidth="1"/>
    <col min="1297" max="1306" width="11.7109375" style="797" customWidth="1"/>
    <col min="1307" max="1307" width="2" style="797" customWidth="1"/>
    <col min="1308" max="1308" width="12.7109375" style="797" customWidth="1"/>
    <col min="1309" max="1309" width="10.7109375" style="797"/>
    <col min="1310" max="1310" width="12.7109375" style="797" customWidth="1"/>
    <col min="1311" max="1536" width="10.7109375" style="797"/>
    <col min="1537" max="1537" width="2.2109375" style="797" customWidth="1"/>
    <col min="1538" max="1538" width="4.7109375" style="797" customWidth="1"/>
    <col min="1539" max="1539" width="23.5703125" style="797" customWidth="1"/>
    <col min="1540" max="1544" width="14" style="797" customWidth="1"/>
    <col min="1545" max="1548" width="13.28515625" style="797" customWidth="1"/>
    <col min="1549" max="1549" width="2.78515625" style="797" customWidth="1"/>
    <col min="1550" max="1550" width="10.7109375" style="797"/>
    <col min="1551" max="1551" width="4.7109375" style="797" customWidth="1"/>
    <col min="1552" max="1552" width="21.7109375" style="797" customWidth="1"/>
    <col min="1553" max="1562" width="11.7109375" style="797" customWidth="1"/>
    <col min="1563" max="1563" width="2" style="797" customWidth="1"/>
    <col min="1564" max="1564" width="12.7109375" style="797" customWidth="1"/>
    <col min="1565" max="1565" width="10.7109375" style="797"/>
    <col min="1566" max="1566" width="12.7109375" style="797" customWidth="1"/>
    <col min="1567" max="1792" width="10.7109375" style="797"/>
    <col min="1793" max="1793" width="2.2109375" style="797" customWidth="1"/>
    <col min="1794" max="1794" width="4.7109375" style="797" customWidth="1"/>
    <col min="1795" max="1795" width="23.5703125" style="797" customWidth="1"/>
    <col min="1796" max="1800" width="14" style="797" customWidth="1"/>
    <col min="1801" max="1804" width="13.28515625" style="797" customWidth="1"/>
    <col min="1805" max="1805" width="2.78515625" style="797" customWidth="1"/>
    <col min="1806" max="1806" width="10.7109375" style="797"/>
    <col min="1807" max="1807" width="4.7109375" style="797" customWidth="1"/>
    <col min="1808" max="1808" width="21.7109375" style="797" customWidth="1"/>
    <col min="1809" max="1818" width="11.7109375" style="797" customWidth="1"/>
    <col min="1819" max="1819" width="2" style="797" customWidth="1"/>
    <col min="1820" max="1820" width="12.7109375" style="797" customWidth="1"/>
    <col min="1821" max="1821" width="10.7109375" style="797"/>
    <col min="1822" max="1822" width="12.7109375" style="797" customWidth="1"/>
    <col min="1823" max="2048" width="10.7109375" style="797"/>
    <col min="2049" max="2049" width="2.2109375" style="797" customWidth="1"/>
    <col min="2050" max="2050" width="4.7109375" style="797" customWidth="1"/>
    <col min="2051" max="2051" width="23.5703125" style="797" customWidth="1"/>
    <col min="2052" max="2056" width="14" style="797" customWidth="1"/>
    <col min="2057" max="2060" width="13.28515625" style="797" customWidth="1"/>
    <col min="2061" max="2061" width="2.78515625" style="797" customWidth="1"/>
    <col min="2062" max="2062" width="10.7109375" style="797"/>
    <col min="2063" max="2063" width="4.7109375" style="797" customWidth="1"/>
    <col min="2064" max="2064" width="21.7109375" style="797" customWidth="1"/>
    <col min="2065" max="2074" width="11.7109375" style="797" customWidth="1"/>
    <col min="2075" max="2075" width="2" style="797" customWidth="1"/>
    <col min="2076" max="2076" width="12.7109375" style="797" customWidth="1"/>
    <col min="2077" max="2077" width="10.7109375" style="797"/>
    <col min="2078" max="2078" width="12.7109375" style="797" customWidth="1"/>
    <col min="2079" max="2304" width="10.7109375" style="797"/>
    <col min="2305" max="2305" width="2.2109375" style="797" customWidth="1"/>
    <col min="2306" max="2306" width="4.7109375" style="797" customWidth="1"/>
    <col min="2307" max="2307" width="23.5703125" style="797" customWidth="1"/>
    <col min="2308" max="2312" width="14" style="797" customWidth="1"/>
    <col min="2313" max="2316" width="13.28515625" style="797" customWidth="1"/>
    <col min="2317" max="2317" width="2.78515625" style="797" customWidth="1"/>
    <col min="2318" max="2318" width="10.7109375" style="797"/>
    <col min="2319" max="2319" width="4.7109375" style="797" customWidth="1"/>
    <col min="2320" max="2320" width="21.7109375" style="797" customWidth="1"/>
    <col min="2321" max="2330" width="11.7109375" style="797" customWidth="1"/>
    <col min="2331" max="2331" width="2" style="797" customWidth="1"/>
    <col min="2332" max="2332" width="12.7109375" style="797" customWidth="1"/>
    <col min="2333" max="2333" width="10.7109375" style="797"/>
    <col min="2334" max="2334" width="12.7109375" style="797" customWidth="1"/>
    <col min="2335" max="2560" width="10.7109375" style="797"/>
    <col min="2561" max="2561" width="2.2109375" style="797" customWidth="1"/>
    <col min="2562" max="2562" width="4.7109375" style="797" customWidth="1"/>
    <col min="2563" max="2563" width="23.5703125" style="797" customWidth="1"/>
    <col min="2564" max="2568" width="14" style="797" customWidth="1"/>
    <col min="2569" max="2572" width="13.28515625" style="797" customWidth="1"/>
    <col min="2573" max="2573" width="2.78515625" style="797" customWidth="1"/>
    <col min="2574" max="2574" width="10.7109375" style="797"/>
    <col min="2575" max="2575" width="4.7109375" style="797" customWidth="1"/>
    <col min="2576" max="2576" width="21.7109375" style="797" customWidth="1"/>
    <col min="2577" max="2586" width="11.7109375" style="797" customWidth="1"/>
    <col min="2587" max="2587" width="2" style="797" customWidth="1"/>
    <col min="2588" max="2588" width="12.7109375" style="797" customWidth="1"/>
    <col min="2589" max="2589" width="10.7109375" style="797"/>
    <col min="2590" max="2590" width="12.7109375" style="797" customWidth="1"/>
    <col min="2591" max="2816" width="10.7109375" style="797"/>
    <col min="2817" max="2817" width="2.2109375" style="797" customWidth="1"/>
    <col min="2818" max="2818" width="4.7109375" style="797" customWidth="1"/>
    <col min="2819" max="2819" width="23.5703125" style="797" customWidth="1"/>
    <col min="2820" max="2824" width="14" style="797" customWidth="1"/>
    <col min="2825" max="2828" width="13.28515625" style="797" customWidth="1"/>
    <col min="2829" max="2829" width="2.78515625" style="797" customWidth="1"/>
    <col min="2830" max="2830" width="10.7109375" style="797"/>
    <col min="2831" max="2831" width="4.7109375" style="797" customWidth="1"/>
    <col min="2832" max="2832" width="21.7109375" style="797" customWidth="1"/>
    <col min="2833" max="2842" width="11.7109375" style="797" customWidth="1"/>
    <col min="2843" max="2843" width="2" style="797" customWidth="1"/>
    <col min="2844" max="2844" width="12.7109375" style="797" customWidth="1"/>
    <col min="2845" max="2845" width="10.7109375" style="797"/>
    <col min="2846" max="2846" width="12.7109375" style="797" customWidth="1"/>
    <col min="2847" max="3072" width="10.7109375" style="797"/>
    <col min="3073" max="3073" width="2.2109375" style="797" customWidth="1"/>
    <col min="3074" max="3074" width="4.7109375" style="797" customWidth="1"/>
    <col min="3075" max="3075" width="23.5703125" style="797" customWidth="1"/>
    <col min="3076" max="3080" width="14" style="797" customWidth="1"/>
    <col min="3081" max="3084" width="13.28515625" style="797" customWidth="1"/>
    <col min="3085" max="3085" width="2.78515625" style="797" customWidth="1"/>
    <col min="3086" max="3086" width="10.7109375" style="797"/>
    <col min="3087" max="3087" width="4.7109375" style="797" customWidth="1"/>
    <col min="3088" max="3088" width="21.7109375" style="797" customWidth="1"/>
    <col min="3089" max="3098" width="11.7109375" style="797" customWidth="1"/>
    <col min="3099" max="3099" width="2" style="797" customWidth="1"/>
    <col min="3100" max="3100" width="12.7109375" style="797" customWidth="1"/>
    <col min="3101" max="3101" width="10.7109375" style="797"/>
    <col min="3102" max="3102" width="12.7109375" style="797" customWidth="1"/>
    <col min="3103" max="3328" width="10.7109375" style="797"/>
    <col min="3329" max="3329" width="2.2109375" style="797" customWidth="1"/>
    <col min="3330" max="3330" width="4.7109375" style="797" customWidth="1"/>
    <col min="3331" max="3331" width="23.5703125" style="797" customWidth="1"/>
    <col min="3332" max="3336" width="14" style="797" customWidth="1"/>
    <col min="3337" max="3340" width="13.28515625" style="797" customWidth="1"/>
    <col min="3341" max="3341" width="2.78515625" style="797" customWidth="1"/>
    <col min="3342" max="3342" width="10.7109375" style="797"/>
    <col min="3343" max="3343" width="4.7109375" style="797" customWidth="1"/>
    <col min="3344" max="3344" width="21.7109375" style="797" customWidth="1"/>
    <col min="3345" max="3354" width="11.7109375" style="797" customWidth="1"/>
    <col min="3355" max="3355" width="2" style="797" customWidth="1"/>
    <col min="3356" max="3356" width="12.7109375" style="797" customWidth="1"/>
    <col min="3357" max="3357" width="10.7109375" style="797"/>
    <col min="3358" max="3358" width="12.7109375" style="797" customWidth="1"/>
    <col min="3359" max="3584" width="10.7109375" style="797"/>
    <col min="3585" max="3585" width="2.2109375" style="797" customWidth="1"/>
    <col min="3586" max="3586" width="4.7109375" style="797" customWidth="1"/>
    <col min="3587" max="3587" width="23.5703125" style="797" customWidth="1"/>
    <col min="3588" max="3592" width="14" style="797" customWidth="1"/>
    <col min="3593" max="3596" width="13.28515625" style="797" customWidth="1"/>
    <col min="3597" max="3597" width="2.78515625" style="797" customWidth="1"/>
    <col min="3598" max="3598" width="10.7109375" style="797"/>
    <col min="3599" max="3599" width="4.7109375" style="797" customWidth="1"/>
    <col min="3600" max="3600" width="21.7109375" style="797" customWidth="1"/>
    <col min="3601" max="3610" width="11.7109375" style="797" customWidth="1"/>
    <col min="3611" max="3611" width="2" style="797" customWidth="1"/>
    <col min="3612" max="3612" width="12.7109375" style="797" customWidth="1"/>
    <col min="3613" max="3613" width="10.7109375" style="797"/>
    <col min="3614" max="3614" width="12.7109375" style="797" customWidth="1"/>
    <col min="3615" max="3840" width="10.7109375" style="797"/>
    <col min="3841" max="3841" width="2.2109375" style="797" customWidth="1"/>
    <col min="3842" max="3842" width="4.7109375" style="797" customWidth="1"/>
    <col min="3843" max="3843" width="23.5703125" style="797" customWidth="1"/>
    <col min="3844" max="3848" width="14" style="797" customWidth="1"/>
    <col min="3849" max="3852" width="13.28515625" style="797" customWidth="1"/>
    <col min="3853" max="3853" width="2.78515625" style="797" customWidth="1"/>
    <col min="3854" max="3854" width="10.7109375" style="797"/>
    <col min="3855" max="3855" width="4.7109375" style="797" customWidth="1"/>
    <col min="3856" max="3856" width="21.7109375" style="797" customWidth="1"/>
    <col min="3857" max="3866" width="11.7109375" style="797" customWidth="1"/>
    <col min="3867" max="3867" width="2" style="797" customWidth="1"/>
    <col min="3868" max="3868" width="12.7109375" style="797" customWidth="1"/>
    <col min="3869" max="3869" width="10.7109375" style="797"/>
    <col min="3870" max="3870" width="12.7109375" style="797" customWidth="1"/>
    <col min="3871" max="4096" width="10.7109375" style="797"/>
    <col min="4097" max="4097" width="2.2109375" style="797" customWidth="1"/>
    <col min="4098" max="4098" width="4.7109375" style="797" customWidth="1"/>
    <col min="4099" max="4099" width="23.5703125" style="797" customWidth="1"/>
    <col min="4100" max="4104" width="14" style="797" customWidth="1"/>
    <col min="4105" max="4108" width="13.28515625" style="797" customWidth="1"/>
    <col min="4109" max="4109" width="2.78515625" style="797" customWidth="1"/>
    <col min="4110" max="4110" width="10.7109375" style="797"/>
    <col min="4111" max="4111" width="4.7109375" style="797" customWidth="1"/>
    <col min="4112" max="4112" width="21.7109375" style="797" customWidth="1"/>
    <col min="4113" max="4122" width="11.7109375" style="797" customWidth="1"/>
    <col min="4123" max="4123" width="2" style="797" customWidth="1"/>
    <col min="4124" max="4124" width="12.7109375" style="797" customWidth="1"/>
    <col min="4125" max="4125" width="10.7109375" style="797"/>
    <col min="4126" max="4126" width="12.7109375" style="797" customWidth="1"/>
    <col min="4127" max="4352" width="10.7109375" style="797"/>
    <col min="4353" max="4353" width="2.2109375" style="797" customWidth="1"/>
    <col min="4354" max="4354" width="4.7109375" style="797" customWidth="1"/>
    <col min="4355" max="4355" width="23.5703125" style="797" customWidth="1"/>
    <col min="4356" max="4360" width="14" style="797" customWidth="1"/>
    <col min="4361" max="4364" width="13.28515625" style="797" customWidth="1"/>
    <col min="4365" max="4365" width="2.78515625" style="797" customWidth="1"/>
    <col min="4366" max="4366" width="10.7109375" style="797"/>
    <col min="4367" max="4367" width="4.7109375" style="797" customWidth="1"/>
    <col min="4368" max="4368" width="21.7109375" style="797" customWidth="1"/>
    <col min="4369" max="4378" width="11.7109375" style="797" customWidth="1"/>
    <col min="4379" max="4379" width="2" style="797" customWidth="1"/>
    <col min="4380" max="4380" width="12.7109375" style="797" customWidth="1"/>
    <col min="4381" max="4381" width="10.7109375" style="797"/>
    <col min="4382" max="4382" width="12.7109375" style="797" customWidth="1"/>
    <col min="4383" max="4608" width="10.7109375" style="797"/>
    <col min="4609" max="4609" width="2.2109375" style="797" customWidth="1"/>
    <col min="4610" max="4610" width="4.7109375" style="797" customWidth="1"/>
    <col min="4611" max="4611" width="23.5703125" style="797" customWidth="1"/>
    <col min="4612" max="4616" width="14" style="797" customWidth="1"/>
    <col min="4617" max="4620" width="13.28515625" style="797" customWidth="1"/>
    <col min="4621" max="4621" width="2.78515625" style="797" customWidth="1"/>
    <col min="4622" max="4622" width="10.7109375" style="797"/>
    <col min="4623" max="4623" width="4.7109375" style="797" customWidth="1"/>
    <col min="4624" max="4624" width="21.7109375" style="797" customWidth="1"/>
    <col min="4625" max="4634" width="11.7109375" style="797" customWidth="1"/>
    <col min="4635" max="4635" width="2" style="797" customWidth="1"/>
    <col min="4636" max="4636" width="12.7109375" style="797" customWidth="1"/>
    <col min="4637" max="4637" width="10.7109375" style="797"/>
    <col min="4638" max="4638" width="12.7109375" style="797" customWidth="1"/>
    <col min="4639" max="4864" width="10.7109375" style="797"/>
    <col min="4865" max="4865" width="2.2109375" style="797" customWidth="1"/>
    <col min="4866" max="4866" width="4.7109375" style="797" customWidth="1"/>
    <col min="4867" max="4867" width="23.5703125" style="797" customWidth="1"/>
    <col min="4868" max="4872" width="14" style="797" customWidth="1"/>
    <col min="4873" max="4876" width="13.28515625" style="797" customWidth="1"/>
    <col min="4877" max="4877" width="2.78515625" style="797" customWidth="1"/>
    <col min="4878" max="4878" width="10.7109375" style="797"/>
    <col min="4879" max="4879" width="4.7109375" style="797" customWidth="1"/>
    <col min="4880" max="4880" width="21.7109375" style="797" customWidth="1"/>
    <col min="4881" max="4890" width="11.7109375" style="797" customWidth="1"/>
    <col min="4891" max="4891" width="2" style="797" customWidth="1"/>
    <col min="4892" max="4892" width="12.7109375" style="797" customWidth="1"/>
    <col min="4893" max="4893" width="10.7109375" style="797"/>
    <col min="4894" max="4894" width="12.7109375" style="797" customWidth="1"/>
    <col min="4895" max="5120" width="10.7109375" style="797"/>
    <col min="5121" max="5121" width="2.2109375" style="797" customWidth="1"/>
    <col min="5122" max="5122" width="4.7109375" style="797" customWidth="1"/>
    <col min="5123" max="5123" width="23.5703125" style="797" customWidth="1"/>
    <col min="5124" max="5128" width="14" style="797" customWidth="1"/>
    <col min="5129" max="5132" width="13.28515625" style="797" customWidth="1"/>
    <col min="5133" max="5133" width="2.78515625" style="797" customWidth="1"/>
    <col min="5134" max="5134" width="10.7109375" style="797"/>
    <col min="5135" max="5135" width="4.7109375" style="797" customWidth="1"/>
    <col min="5136" max="5136" width="21.7109375" style="797" customWidth="1"/>
    <col min="5137" max="5146" width="11.7109375" style="797" customWidth="1"/>
    <col min="5147" max="5147" width="2" style="797" customWidth="1"/>
    <col min="5148" max="5148" width="12.7109375" style="797" customWidth="1"/>
    <col min="5149" max="5149" width="10.7109375" style="797"/>
    <col min="5150" max="5150" width="12.7109375" style="797" customWidth="1"/>
    <col min="5151" max="5376" width="10.7109375" style="797"/>
    <col min="5377" max="5377" width="2.2109375" style="797" customWidth="1"/>
    <col min="5378" max="5378" width="4.7109375" style="797" customWidth="1"/>
    <col min="5379" max="5379" width="23.5703125" style="797" customWidth="1"/>
    <col min="5380" max="5384" width="14" style="797" customWidth="1"/>
    <col min="5385" max="5388" width="13.28515625" style="797" customWidth="1"/>
    <col min="5389" max="5389" width="2.78515625" style="797" customWidth="1"/>
    <col min="5390" max="5390" width="10.7109375" style="797"/>
    <col min="5391" max="5391" width="4.7109375" style="797" customWidth="1"/>
    <col min="5392" max="5392" width="21.7109375" style="797" customWidth="1"/>
    <col min="5393" max="5402" width="11.7109375" style="797" customWidth="1"/>
    <col min="5403" max="5403" width="2" style="797" customWidth="1"/>
    <col min="5404" max="5404" width="12.7109375" style="797" customWidth="1"/>
    <col min="5405" max="5405" width="10.7109375" style="797"/>
    <col min="5406" max="5406" width="12.7109375" style="797" customWidth="1"/>
    <col min="5407" max="5632" width="10.7109375" style="797"/>
    <col min="5633" max="5633" width="2.2109375" style="797" customWidth="1"/>
    <col min="5634" max="5634" width="4.7109375" style="797" customWidth="1"/>
    <col min="5635" max="5635" width="23.5703125" style="797" customWidth="1"/>
    <col min="5636" max="5640" width="14" style="797" customWidth="1"/>
    <col min="5641" max="5644" width="13.28515625" style="797" customWidth="1"/>
    <col min="5645" max="5645" width="2.78515625" style="797" customWidth="1"/>
    <col min="5646" max="5646" width="10.7109375" style="797"/>
    <col min="5647" max="5647" width="4.7109375" style="797" customWidth="1"/>
    <col min="5648" max="5648" width="21.7109375" style="797" customWidth="1"/>
    <col min="5649" max="5658" width="11.7109375" style="797" customWidth="1"/>
    <col min="5659" max="5659" width="2" style="797" customWidth="1"/>
    <col min="5660" max="5660" width="12.7109375" style="797" customWidth="1"/>
    <col min="5661" max="5661" width="10.7109375" style="797"/>
    <col min="5662" max="5662" width="12.7109375" style="797" customWidth="1"/>
    <col min="5663" max="5888" width="10.7109375" style="797"/>
    <col min="5889" max="5889" width="2.2109375" style="797" customWidth="1"/>
    <col min="5890" max="5890" width="4.7109375" style="797" customWidth="1"/>
    <col min="5891" max="5891" width="23.5703125" style="797" customWidth="1"/>
    <col min="5892" max="5896" width="14" style="797" customWidth="1"/>
    <col min="5897" max="5900" width="13.28515625" style="797" customWidth="1"/>
    <col min="5901" max="5901" width="2.78515625" style="797" customWidth="1"/>
    <col min="5902" max="5902" width="10.7109375" style="797"/>
    <col min="5903" max="5903" width="4.7109375" style="797" customWidth="1"/>
    <col min="5904" max="5904" width="21.7109375" style="797" customWidth="1"/>
    <col min="5905" max="5914" width="11.7109375" style="797" customWidth="1"/>
    <col min="5915" max="5915" width="2" style="797" customWidth="1"/>
    <col min="5916" max="5916" width="12.7109375" style="797" customWidth="1"/>
    <col min="5917" max="5917" width="10.7109375" style="797"/>
    <col min="5918" max="5918" width="12.7109375" style="797" customWidth="1"/>
    <col min="5919" max="6144" width="10.7109375" style="797"/>
    <col min="6145" max="6145" width="2.2109375" style="797" customWidth="1"/>
    <col min="6146" max="6146" width="4.7109375" style="797" customWidth="1"/>
    <col min="6147" max="6147" width="23.5703125" style="797" customWidth="1"/>
    <col min="6148" max="6152" width="14" style="797" customWidth="1"/>
    <col min="6153" max="6156" width="13.28515625" style="797" customWidth="1"/>
    <col min="6157" max="6157" width="2.78515625" style="797" customWidth="1"/>
    <col min="6158" max="6158" width="10.7109375" style="797"/>
    <col min="6159" max="6159" width="4.7109375" style="797" customWidth="1"/>
    <col min="6160" max="6160" width="21.7109375" style="797" customWidth="1"/>
    <col min="6161" max="6170" width="11.7109375" style="797" customWidth="1"/>
    <col min="6171" max="6171" width="2" style="797" customWidth="1"/>
    <col min="6172" max="6172" width="12.7109375" style="797" customWidth="1"/>
    <col min="6173" max="6173" width="10.7109375" style="797"/>
    <col min="6174" max="6174" width="12.7109375" style="797" customWidth="1"/>
    <col min="6175" max="6400" width="10.7109375" style="797"/>
    <col min="6401" max="6401" width="2.2109375" style="797" customWidth="1"/>
    <col min="6402" max="6402" width="4.7109375" style="797" customWidth="1"/>
    <col min="6403" max="6403" width="23.5703125" style="797" customWidth="1"/>
    <col min="6404" max="6408" width="14" style="797" customWidth="1"/>
    <col min="6409" max="6412" width="13.28515625" style="797" customWidth="1"/>
    <col min="6413" max="6413" width="2.78515625" style="797" customWidth="1"/>
    <col min="6414" max="6414" width="10.7109375" style="797"/>
    <col min="6415" max="6415" width="4.7109375" style="797" customWidth="1"/>
    <col min="6416" max="6416" width="21.7109375" style="797" customWidth="1"/>
    <col min="6417" max="6426" width="11.7109375" style="797" customWidth="1"/>
    <col min="6427" max="6427" width="2" style="797" customWidth="1"/>
    <col min="6428" max="6428" width="12.7109375" style="797" customWidth="1"/>
    <col min="6429" max="6429" width="10.7109375" style="797"/>
    <col min="6430" max="6430" width="12.7109375" style="797" customWidth="1"/>
    <col min="6431" max="6656" width="10.7109375" style="797"/>
    <col min="6657" max="6657" width="2.2109375" style="797" customWidth="1"/>
    <col min="6658" max="6658" width="4.7109375" style="797" customWidth="1"/>
    <col min="6659" max="6659" width="23.5703125" style="797" customWidth="1"/>
    <col min="6660" max="6664" width="14" style="797" customWidth="1"/>
    <col min="6665" max="6668" width="13.28515625" style="797" customWidth="1"/>
    <col min="6669" max="6669" width="2.78515625" style="797" customWidth="1"/>
    <col min="6670" max="6670" width="10.7109375" style="797"/>
    <col min="6671" max="6671" width="4.7109375" style="797" customWidth="1"/>
    <col min="6672" max="6672" width="21.7109375" style="797" customWidth="1"/>
    <col min="6673" max="6682" width="11.7109375" style="797" customWidth="1"/>
    <col min="6683" max="6683" width="2" style="797" customWidth="1"/>
    <col min="6684" max="6684" width="12.7109375" style="797" customWidth="1"/>
    <col min="6685" max="6685" width="10.7109375" style="797"/>
    <col min="6686" max="6686" width="12.7109375" style="797" customWidth="1"/>
    <col min="6687" max="6912" width="10.7109375" style="797"/>
    <col min="6913" max="6913" width="2.2109375" style="797" customWidth="1"/>
    <col min="6914" max="6914" width="4.7109375" style="797" customWidth="1"/>
    <col min="6915" max="6915" width="23.5703125" style="797" customWidth="1"/>
    <col min="6916" max="6920" width="14" style="797" customWidth="1"/>
    <col min="6921" max="6924" width="13.28515625" style="797" customWidth="1"/>
    <col min="6925" max="6925" width="2.78515625" style="797" customWidth="1"/>
    <col min="6926" max="6926" width="10.7109375" style="797"/>
    <col min="6927" max="6927" width="4.7109375" style="797" customWidth="1"/>
    <col min="6928" max="6928" width="21.7109375" style="797" customWidth="1"/>
    <col min="6929" max="6938" width="11.7109375" style="797" customWidth="1"/>
    <col min="6939" max="6939" width="2" style="797" customWidth="1"/>
    <col min="6940" max="6940" width="12.7109375" style="797" customWidth="1"/>
    <col min="6941" max="6941" width="10.7109375" style="797"/>
    <col min="6942" max="6942" width="12.7109375" style="797" customWidth="1"/>
    <col min="6943" max="7168" width="10.7109375" style="797"/>
    <col min="7169" max="7169" width="2.2109375" style="797" customWidth="1"/>
    <col min="7170" max="7170" width="4.7109375" style="797" customWidth="1"/>
    <col min="7171" max="7171" width="23.5703125" style="797" customWidth="1"/>
    <col min="7172" max="7176" width="14" style="797" customWidth="1"/>
    <col min="7177" max="7180" width="13.28515625" style="797" customWidth="1"/>
    <col min="7181" max="7181" width="2.78515625" style="797" customWidth="1"/>
    <col min="7182" max="7182" width="10.7109375" style="797"/>
    <col min="7183" max="7183" width="4.7109375" style="797" customWidth="1"/>
    <col min="7184" max="7184" width="21.7109375" style="797" customWidth="1"/>
    <col min="7185" max="7194" width="11.7109375" style="797" customWidth="1"/>
    <col min="7195" max="7195" width="2" style="797" customWidth="1"/>
    <col min="7196" max="7196" width="12.7109375" style="797" customWidth="1"/>
    <col min="7197" max="7197" width="10.7109375" style="797"/>
    <col min="7198" max="7198" width="12.7109375" style="797" customWidth="1"/>
    <col min="7199" max="7424" width="10.7109375" style="797"/>
    <col min="7425" max="7425" width="2.2109375" style="797" customWidth="1"/>
    <col min="7426" max="7426" width="4.7109375" style="797" customWidth="1"/>
    <col min="7427" max="7427" width="23.5703125" style="797" customWidth="1"/>
    <col min="7428" max="7432" width="14" style="797" customWidth="1"/>
    <col min="7433" max="7436" width="13.28515625" style="797" customWidth="1"/>
    <col min="7437" max="7437" width="2.78515625" style="797" customWidth="1"/>
    <col min="7438" max="7438" width="10.7109375" style="797"/>
    <col min="7439" max="7439" width="4.7109375" style="797" customWidth="1"/>
    <col min="7440" max="7440" width="21.7109375" style="797" customWidth="1"/>
    <col min="7441" max="7450" width="11.7109375" style="797" customWidth="1"/>
    <col min="7451" max="7451" width="2" style="797" customWidth="1"/>
    <col min="7452" max="7452" width="12.7109375" style="797" customWidth="1"/>
    <col min="7453" max="7453" width="10.7109375" style="797"/>
    <col min="7454" max="7454" width="12.7109375" style="797" customWidth="1"/>
    <col min="7455" max="7680" width="10.7109375" style="797"/>
    <col min="7681" max="7681" width="2.2109375" style="797" customWidth="1"/>
    <col min="7682" max="7682" width="4.7109375" style="797" customWidth="1"/>
    <col min="7683" max="7683" width="23.5703125" style="797" customWidth="1"/>
    <col min="7684" max="7688" width="14" style="797" customWidth="1"/>
    <col min="7689" max="7692" width="13.28515625" style="797" customWidth="1"/>
    <col min="7693" max="7693" width="2.78515625" style="797" customWidth="1"/>
    <col min="7694" max="7694" width="10.7109375" style="797"/>
    <col min="7695" max="7695" width="4.7109375" style="797" customWidth="1"/>
    <col min="7696" max="7696" width="21.7109375" style="797" customWidth="1"/>
    <col min="7697" max="7706" width="11.7109375" style="797" customWidth="1"/>
    <col min="7707" max="7707" width="2" style="797" customWidth="1"/>
    <col min="7708" max="7708" width="12.7109375" style="797" customWidth="1"/>
    <col min="7709" max="7709" width="10.7109375" style="797"/>
    <col min="7710" max="7710" width="12.7109375" style="797" customWidth="1"/>
    <col min="7711" max="7936" width="10.7109375" style="797"/>
    <col min="7937" max="7937" width="2.2109375" style="797" customWidth="1"/>
    <col min="7938" max="7938" width="4.7109375" style="797" customWidth="1"/>
    <col min="7939" max="7939" width="23.5703125" style="797" customWidth="1"/>
    <col min="7940" max="7944" width="14" style="797" customWidth="1"/>
    <col min="7945" max="7948" width="13.28515625" style="797" customWidth="1"/>
    <col min="7949" max="7949" width="2.78515625" style="797" customWidth="1"/>
    <col min="7950" max="7950" width="10.7109375" style="797"/>
    <col min="7951" max="7951" width="4.7109375" style="797" customWidth="1"/>
    <col min="7952" max="7952" width="21.7109375" style="797" customWidth="1"/>
    <col min="7953" max="7962" width="11.7109375" style="797" customWidth="1"/>
    <col min="7963" max="7963" width="2" style="797" customWidth="1"/>
    <col min="7964" max="7964" width="12.7109375" style="797" customWidth="1"/>
    <col min="7965" max="7965" width="10.7109375" style="797"/>
    <col min="7966" max="7966" width="12.7109375" style="797" customWidth="1"/>
    <col min="7967" max="8192" width="10.7109375" style="797"/>
    <col min="8193" max="8193" width="2.2109375" style="797" customWidth="1"/>
    <col min="8194" max="8194" width="4.7109375" style="797" customWidth="1"/>
    <col min="8195" max="8195" width="23.5703125" style="797" customWidth="1"/>
    <col min="8196" max="8200" width="14" style="797" customWidth="1"/>
    <col min="8201" max="8204" width="13.28515625" style="797" customWidth="1"/>
    <col min="8205" max="8205" width="2.78515625" style="797" customWidth="1"/>
    <col min="8206" max="8206" width="10.7109375" style="797"/>
    <col min="8207" max="8207" width="4.7109375" style="797" customWidth="1"/>
    <col min="8208" max="8208" width="21.7109375" style="797" customWidth="1"/>
    <col min="8209" max="8218" width="11.7109375" style="797" customWidth="1"/>
    <col min="8219" max="8219" width="2" style="797" customWidth="1"/>
    <col min="8220" max="8220" width="12.7109375" style="797" customWidth="1"/>
    <col min="8221" max="8221" width="10.7109375" style="797"/>
    <col min="8222" max="8222" width="12.7109375" style="797" customWidth="1"/>
    <col min="8223" max="8448" width="10.7109375" style="797"/>
    <col min="8449" max="8449" width="2.2109375" style="797" customWidth="1"/>
    <col min="8450" max="8450" width="4.7109375" style="797" customWidth="1"/>
    <col min="8451" max="8451" width="23.5703125" style="797" customWidth="1"/>
    <col min="8452" max="8456" width="14" style="797" customWidth="1"/>
    <col min="8457" max="8460" width="13.28515625" style="797" customWidth="1"/>
    <col min="8461" max="8461" width="2.78515625" style="797" customWidth="1"/>
    <col min="8462" max="8462" width="10.7109375" style="797"/>
    <col min="8463" max="8463" width="4.7109375" style="797" customWidth="1"/>
    <col min="8464" max="8464" width="21.7109375" style="797" customWidth="1"/>
    <col min="8465" max="8474" width="11.7109375" style="797" customWidth="1"/>
    <col min="8475" max="8475" width="2" style="797" customWidth="1"/>
    <col min="8476" max="8476" width="12.7109375" style="797" customWidth="1"/>
    <col min="8477" max="8477" width="10.7109375" style="797"/>
    <col min="8478" max="8478" width="12.7109375" style="797" customWidth="1"/>
    <col min="8479" max="8704" width="10.7109375" style="797"/>
    <col min="8705" max="8705" width="2.2109375" style="797" customWidth="1"/>
    <col min="8706" max="8706" width="4.7109375" style="797" customWidth="1"/>
    <col min="8707" max="8707" width="23.5703125" style="797" customWidth="1"/>
    <col min="8708" max="8712" width="14" style="797" customWidth="1"/>
    <col min="8713" max="8716" width="13.28515625" style="797" customWidth="1"/>
    <col min="8717" max="8717" width="2.78515625" style="797" customWidth="1"/>
    <col min="8718" max="8718" width="10.7109375" style="797"/>
    <col min="8719" max="8719" width="4.7109375" style="797" customWidth="1"/>
    <col min="8720" max="8720" width="21.7109375" style="797" customWidth="1"/>
    <col min="8721" max="8730" width="11.7109375" style="797" customWidth="1"/>
    <col min="8731" max="8731" width="2" style="797" customWidth="1"/>
    <col min="8732" max="8732" width="12.7109375" style="797" customWidth="1"/>
    <col min="8733" max="8733" width="10.7109375" style="797"/>
    <col min="8734" max="8734" width="12.7109375" style="797" customWidth="1"/>
    <col min="8735" max="8960" width="10.7109375" style="797"/>
    <col min="8961" max="8961" width="2.2109375" style="797" customWidth="1"/>
    <col min="8962" max="8962" width="4.7109375" style="797" customWidth="1"/>
    <col min="8963" max="8963" width="23.5703125" style="797" customWidth="1"/>
    <col min="8964" max="8968" width="14" style="797" customWidth="1"/>
    <col min="8969" max="8972" width="13.28515625" style="797" customWidth="1"/>
    <col min="8973" max="8973" width="2.78515625" style="797" customWidth="1"/>
    <col min="8974" max="8974" width="10.7109375" style="797"/>
    <col min="8975" max="8975" width="4.7109375" style="797" customWidth="1"/>
    <col min="8976" max="8976" width="21.7109375" style="797" customWidth="1"/>
    <col min="8977" max="8986" width="11.7109375" style="797" customWidth="1"/>
    <col min="8987" max="8987" width="2" style="797" customWidth="1"/>
    <col min="8988" max="8988" width="12.7109375" style="797" customWidth="1"/>
    <col min="8989" max="8989" width="10.7109375" style="797"/>
    <col min="8990" max="8990" width="12.7109375" style="797" customWidth="1"/>
    <col min="8991" max="9216" width="10.7109375" style="797"/>
    <col min="9217" max="9217" width="2.2109375" style="797" customWidth="1"/>
    <col min="9218" max="9218" width="4.7109375" style="797" customWidth="1"/>
    <col min="9219" max="9219" width="23.5703125" style="797" customWidth="1"/>
    <col min="9220" max="9224" width="14" style="797" customWidth="1"/>
    <col min="9225" max="9228" width="13.28515625" style="797" customWidth="1"/>
    <col min="9229" max="9229" width="2.78515625" style="797" customWidth="1"/>
    <col min="9230" max="9230" width="10.7109375" style="797"/>
    <col min="9231" max="9231" width="4.7109375" style="797" customWidth="1"/>
    <col min="9232" max="9232" width="21.7109375" style="797" customWidth="1"/>
    <col min="9233" max="9242" width="11.7109375" style="797" customWidth="1"/>
    <col min="9243" max="9243" width="2" style="797" customWidth="1"/>
    <col min="9244" max="9244" width="12.7109375" style="797" customWidth="1"/>
    <col min="9245" max="9245" width="10.7109375" style="797"/>
    <col min="9246" max="9246" width="12.7109375" style="797" customWidth="1"/>
    <col min="9247" max="9472" width="10.7109375" style="797"/>
    <col min="9473" max="9473" width="2.2109375" style="797" customWidth="1"/>
    <col min="9474" max="9474" width="4.7109375" style="797" customWidth="1"/>
    <col min="9475" max="9475" width="23.5703125" style="797" customWidth="1"/>
    <col min="9476" max="9480" width="14" style="797" customWidth="1"/>
    <col min="9481" max="9484" width="13.28515625" style="797" customWidth="1"/>
    <col min="9485" max="9485" width="2.78515625" style="797" customWidth="1"/>
    <col min="9486" max="9486" width="10.7109375" style="797"/>
    <col min="9487" max="9487" width="4.7109375" style="797" customWidth="1"/>
    <col min="9488" max="9488" width="21.7109375" style="797" customWidth="1"/>
    <col min="9489" max="9498" width="11.7109375" style="797" customWidth="1"/>
    <col min="9499" max="9499" width="2" style="797" customWidth="1"/>
    <col min="9500" max="9500" width="12.7109375" style="797" customWidth="1"/>
    <col min="9501" max="9501" width="10.7109375" style="797"/>
    <col min="9502" max="9502" width="12.7109375" style="797" customWidth="1"/>
    <col min="9503" max="9728" width="10.7109375" style="797"/>
    <col min="9729" max="9729" width="2.2109375" style="797" customWidth="1"/>
    <col min="9730" max="9730" width="4.7109375" style="797" customWidth="1"/>
    <col min="9731" max="9731" width="23.5703125" style="797" customWidth="1"/>
    <col min="9732" max="9736" width="14" style="797" customWidth="1"/>
    <col min="9737" max="9740" width="13.28515625" style="797" customWidth="1"/>
    <col min="9741" max="9741" width="2.78515625" style="797" customWidth="1"/>
    <col min="9742" max="9742" width="10.7109375" style="797"/>
    <col min="9743" max="9743" width="4.7109375" style="797" customWidth="1"/>
    <col min="9744" max="9744" width="21.7109375" style="797" customWidth="1"/>
    <col min="9745" max="9754" width="11.7109375" style="797" customWidth="1"/>
    <col min="9755" max="9755" width="2" style="797" customWidth="1"/>
    <col min="9756" max="9756" width="12.7109375" style="797" customWidth="1"/>
    <col min="9757" max="9757" width="10.7109375" style="797"/>
    <col min="9758" max="9758" width="12.7109375" style="797" customWidth="1"/>
    <col min="9759" max="9984" width="10.7109375" style="797"/>
    <col min="9985" max="9985" width="2.2109375" style="797" customWidth="1"/>
    <col min="9986" max="9986" width="4.7109375" style="797" customWidth="1"/>
    <col min="9987" max="9987" width="23.5703125" style="797" customWidth="1"/>
    <col min="9988" max="9992" width="14" style="797" customWidth="1"/>
    <col min="9993" max="9996" width="13.28515625" style="797" customWidth="1"/>
    <col min="9997" max="9997" width="2.78515625" style="797" customWidth="1"/>
    <col min="9998" max="9998" width="10.7109375" style="797"/>
    <col min="9999" max="9999" width="4.7109375" style="797" customWidth="1"/>
    <col min="10000" max="10000" width="21.7109375" style="797" customWidth="1"/>
    <col min="10001" max="10010" width="11.7109375" style="797" customWidth="1"/>
    <col min="10011" max="10011" width="2" style="797" customWidth="1"/>
    <col min="10012" max="10012" width="12.7109375" style="797" customWidth="1"/>
    <col min="10013" max="10013" width="10.7109375" style="797"/>
    <col min="10014" max="10014" width="12.7109375" style="797" customWidth="1"/>
    <col min="10015" max="10240" width="10.7109375" style="797"/>
    <col min="10241" max="10241" width="2.2109375" style="797" customWidth="1"/>
    <col min="10242" max="10242" width="4.7109375" style="797" customWidth="1"/>
    <col min="10243" max="10243" width="23.5703125" style="797" customWidth="1"/>
    <col min="10244" max="10248" width="14" style="797" customWidth="1"/>
    <col min="10249" max="10252" width="13.28515625" style="797" customWidth="1"/>
    <col min="10253" max="10253" width="2.78515625" style="797" customWidth="1"/>
    <col min="10254" max="10254" width="10.7109375" style="797"/>
    <col min="10255" max="10255" width="4.7109375" style="797" customWidth="1"/>
    <col min="10256" max="10256" width="21.7109375" style="797" customWidth="1"/>
    <col min="10257" max="10266" width="11.7109375" style="797" customWidth="1"/>
    <col min="10267" max="10267" width="2" style="797" customWidth="1"/>
    <col min="10268" max="10268" width="12.7109375" style="797" customWidth="1"/>
    <col min="10269" max="10269" width="10.7109375" style="797"/>
    <col min="10270" max="10270" width="12.7109375" style="797" customWidth="1"/>
    <col min="10271" max="10496" width="10.7109375" style="797"/>
    <col min="10497" max="10497" width="2.2109375" style="797" customWidth="1"/>
    <col min="10498" max="10498" width="4.7109375" style="797" customWidth="1"/>
    <col min="10499" max="10499" width="23.5703125" style="797" customWidth="1"/>
    <col min="10500" max="10504" width="14" style="797" customWidth="1"/>
    <col min="10505" max="10508" width="13.28515625" style="797" customWidth="1"/>
    <col min="10509" max="10509" width="2.78515625" style="797" customWidth="1"/>
    <col min="10510" max="10510" width="10.7109375" style="797"/>
    <col min="10511" max="10511" width="4.7109375" style="797" customWidth="1"/>
    <col min="10512" max="10512" width="21.7109375" style="797" customWidth="1"/>
    <col min="10513" max="10522" width="11.7109375" style="797" customWidth="1"/>
    <col min="10523" max="10523" width="2" style="797" customWidth="1"/>
    <col min="10524" max="10524" width="12.7109375" style="797" customWidth="1"/>
    <col min="10525" max="10525" width="10.7109375" style="797"/>
    <col min="10526" max="10526" width="12.7109375" style="797" customWidth="1"/>
    <col min="10527" max="10752" width="10.7109375" style="797"/>
    <col min="10753" max="10753" width="2.2109375" style="797" customWidth="1"/>
    <col min="10754" max="10754" width="4.7109375" style="797" customWidth="1"/>
    <col min="10755" max="10755" width="23.5703125" style="797" customWidth="1"/>
    <col min="10756" max="10760" width="14" style="797" customWidth="1"/>
    <col min="10761" max="10764" width="13.28515625" style="797" customWidth="1"/>
    <col min="10765" max="10765" width="2.78515625" style="797" customWidth="1"/>
    <col min="10766" max="10766" width="10.7109375" style="797"/>
    <col min="10767" max="10767" width="4.7109375" style="797" customWidth="1"/>
    <col min="10768" max="10768" width="21.7109375" style="797" customWidth="1"/>
    <col min="10769" max="10778" width="11.7109375" style="797" customWidth="1"/>
    <col min="10779" max="10779" width="2" style="797" customWidth="1"/>
    <col min="10780" max="10780" width="12.7109375" style="797" customWidth="1"/>
    <col min="10781" max="10781" width="10.7109375" style="797"/>
    <col min="10782" max="10782" width="12.7109375" style="797" customWidth="1"/>
    <col min="10783" max="11008" width="10.7109375" style="797"/>
    <col min="11009" max="11009" width="2.2109375" style="797" customWidth="1"/>
    <col min="11010" max="11010" width="4.7109375" style="797" customWidth="1"/>
    <col min="11011" max="11011" width="23.5703125" style="797" customWidth="1"/>
    <col min="11012" max="11016" width="14" style="797" customWidth="1"/>
    <col min="11017" max="11020" width="13.28515625" style="797" customWidth="1"/>
    <col min="11021" max="11021" width="2.78515625" style="797" customWidth="1"/>
    <col min="11022" max="11022" width="10.7109375" style="797"/>
    <col min="11023" max="11023" width="4.7109375" style="797" customWidth="1"/>
    <col min="11024" max="11024" width="21.7109375" style="797" customWidth="1"/>
    <col min="11025" max="11034" width="11.7109375" style="797" customWidth="1"/>
    <col min="11035" max="11035" width="2" style="797" customWidth="1"/>
    <col min="11036" max="11036" width="12.7109375" style="797" customWidth="1"/>
    <col min="11037" max="11037" width="10.7109375" style="797"/>
    <col min="11038" max="11038" width="12.7109375" style="797" customWidth="1"/>
    <col min="11039" max="11264" width="10.7109375" style="797"/>
    <col min="11265" max="11265" width="2.2109375" style="797" customWidth="1"/>
    <col min="11266" max="11266" width="4.7109375" style="797" customWidth="1"/>
    <col min="11267" max="11267" width="23.5703125" style="797" customWidth="1"/>
    <col min="11268" max="11272" width="14" style="797" customWidth="1"/>
    <col min="11273" max="11276" width="13.28515625" style="797" customWidth="1"/>
    <col min="11277" max="11277" width="2.78515625" style="797" customWidth="1"/>
    <col min="11278" max="11278" width="10.7109375" style="797"/>
    <col min="11279" max="11279" width="4.7109375" style="797" customWidth="1"/>
    <col min="11280" max="11280" width="21.7109375" style="797" customWidth="1"/>
    <col min="11281" max="11290" width="11.7109375" style="797" customWidth="1"/>
    <col min="11291" max="11291" width="2" style="797" customWidth="1"/>
    <col min="11292" max="11292" width="12.7109375" style="797" customWidth="1"/>
    <col min="11293" max="11293" width="10.7109375" style="797"/>
    <col min="11294" max="11294" width="12.7109375" style="797" customWidth="1"/>
    <col min="11295" max="11520" width="10.7109375" style="797"/>
    <col min="11521" max="11521" width="2.2109375" style="797" customWidth="1"/>
    <col min="11522" max="11522" width="4.7109375" style="797" customWidth="1"/>
    <col min="11523" max="11523" width="23.5703125" style="797" customWidth="1"/>
    <col min="11524" max="11528" width="14" style="797" customWidth="1"/>
    <col min="11529" max="11532" width="13.28515625" style="797" customWidth="1"/>
    <col min="11533" max="11533" width="2.78515625" style="797" customWidth="1"/>
    <col min="11534" max="11534" width="10.7109375" style="797"/>
    <col min="11535" max="11535" width="4.7109375" style="797" customWidth="1"/>
    <col min="11536" max="11536" width="21.7109375" style="797" customWidth="1"/>
    <col min="11537" max="11546" width="11.7109375" style="797" customWidth="1"/>
    <col min="11547" max="11547" width="2" style="797" customWidth="1"/>
    <col min="11548" max="11548" width="12.7109375" style="797" customWidth="1"/>
    <col min="11549" max="11549" width="10.7109375" style="797"/>
    <col min="11550" max="11550" width="12.7109375" style="797" customWidth="1"/>
    <col min="11551" max="11776" width="10.7109375" style="797"/>
    <col min="11777" max="11777" width="2.2109375" style="797" customWidth="1"/>
    <col min="11778" max="11778" width="4.7109375" style="797" customWidth="1"/>
    <col min="11779" max="11779" width="23.5703125" style="797" customWidth="1"/>
    <col min="11780" max="11784" width="14" style="797" customWidth="1"/>
    <col min="11785" max="11788" width="13.28515625" style="797" customWidth="1"/>
    <col min="11789" max="11789" width="2.78515625" style="797" customWidth="1"/>
    <col min="11790" max="11790" width="10.7109375" style="797"/>
    <col min="11791" max="11791" width="4.7109375" style="797" customWidth="1"/>
    <col min="11792" max="11792" width="21.7109375" style="797" customWidth="1"/>
    <col min="11793" max="11802" width="11.7109375" style="797" customWidth="1"/>
    <col min="11803" max="11803" width="2" style="797" customWidth="1"/>
    <col min="11804" max="11804" width="12.7109375" style="797" customWidth="1"/>
    <col min="11805" max="11805" width="10.7109375" style="797"/>
    <col min="11806" max="11806" width="12.7109375" style="797" customWidth="1"/>
    <col min="11807" max="12032" width="10.7109375" style="797"/>
    <col min="12033" max="12033" width="2.2109375" style="797" customWidth="1"/>
    <col min="12034" max="12034" width="4.7109375" style="797" customWidth="1"/>
    <col min="12035" max="12035" width="23.5703125" style="797" customWidth="1"/>
    <col min="12036" max="12040" width="14" style="797" customWidth="1"/>
    <col min="12041" max="12044" width="13.28515625" style="797" customWidth="1"/>
    <col min="12045" max="12045" width="2.78515625" style="797" customWidth="1"/>
    <col min="12046" max="12046" width="10.7109375" style="797"/>
    <col min="12047" max="12047" width="4.7109375" style="797" customWidth="1"/>
    <col min="12048" max="12048" width="21.7109375" style="797" customWidth="1"/>
    <col min="12049" max="12058" width="11.7109375" style="797" customWidth="1"/>
    <col min="12059" max="12059" width="2" style="797" customWidth="1"/>
    <col min="12060" max="12060" width="12.7109375" style="797" customWidth="1"/>
    <col min="12061" max="12061" width="10.7109375" style="797"/>
    <col min="12062" max="12062" width="12.7109375" style="797" customWidth="1"/>
    <col min="12063" max="12288" width="10.7109375" style="797"/>
    <col min="12289" max="12289" width="2.2109375" style="797" customWidth="1"/>
    <col min="12290" max="12290" width="4.7109375" style="797" customWidth="1"/>
    <col min="12291" max="12291" width="23.5703125" style="797" customWidth="1"/>
    <col min="12292" max="12296" width="14" style="797" customWidth="1"/>
    <col min="12297" max="12300" width="13.28515625" style="797" customWidth="1"/>
    <col min="12301" max="12301" width="2.78515625" style="797" customWidth="1"/>
    <col min="12302" max="12302" width="10.7109375" style="797"/>
    <col min="12303" max="12303" width="4.7109375" style="797" customWidth="1"/>
    <col min="12304" max="12304" width="21.7109375" style="797" customWidth="1"/>
    <col min="12305" max="12314" width="11.7109375" style="797" customWidth="1"/>
    <col min="12315" max="12315" width="2" style="797" customWidth="1"/>
    <col min="12316" max="12316" width="12.7109375" style="797" customWidth="1"/>
    <col min="12317" max="12317" width="10.7109375" style="797"/>
    <col min="12318" max="12318" width="12.7109375" style="797" customWidth="1"/>
    <col min="12319" max="12544" width="10.7109375" style="797"/>
    <col min="12545" max="12545" width="2.2109375" style="797" customWidth="1"/>
    <col min="12546" max="12546" width="4.7109375" style="797" customWidth="1"/>
    <col min="12547" max="12547" width="23.5703125" style="797" customWidth="1"/>
    <col min="12548" max="12552" width="14" style="797" customWidth="1"/>
    <col min="12553" max="12556" width="13.28515625" style="797" customWidth="1"/>
    <col min="12557" max="12557" width="2.78515625" style="797" customWidth="1"/>
    <col min="12558" max="12558" width="10.7109375" style="797"/>
    <col min="12559" max="12559" width="4.7109375" style="797" customWidth="1"/>
    <col min="12560" max="12560" width="21.7109375" style="797" customWidth="1"/>
    <col min="12561" max="12570" width="11.7109375" style="797" customWidth="1"/>
    <col min="12571" max="12571" width="2" style="797" customWidth="1"/>
    <col min="12572" max="12572" width="12.7109375" style="797" customWidth="1"/>
    <col min="12573" max="12573" width="10.7109375" style="797"/>
    <col min="12574" max="12574" width="12.7109375" style="797" customWidth="1"/>
    <col min="12575" max="12800" width="10.7109375" style="797"/>
    <col min="12801" max="12801" width="2.2109375" style="797" customWidth="1"/>
    <col min="12802" max="12802" width="4.7109375" style="797" customWidth="1"/>
    <col min="12803" max="12803" width="23.5703125" style="797" customWidth="1"/>
    <col min="12804" max="12808" width="14" style="797" customWidth="1"/>
    <col min="12809" max="12812" width="13.28515625" style="797" customWidth="1"/>
    <col min="12813" max="12813" width="2.78515625" style="797" customWidth="1"/>
    <col min="12814" max="12814" width="10.7109375" style="797"/>
    <col min="12815" max="12815" width="4.7109375" style="797" customWidth="1"/>
    <col min="12816" max="12816" width="21.7109375" style="797" customWidth="1"/>
    <col min="12817" max="12826" width="11.7109375" style="797" customWidth="1"/>
    <col min="12827" max="12827" width="2" style="797" customWidth="1"/>
    <col min="12828" max="12828" width="12.7109375" style="797" customWidth="1"/>
    <col min="12829" max="12829" width="10.7109375" style="797"/>
    <col min="12830" max="12830" width="12.7109375" style="797" customWidth="1"/>
    <col min="12831" max="13056" width="10.7109375" style="797"/>
    <col min="13057" max="13057" width="2.2109375" style="797" customWidth="1"/>
    <col min="13058" max="13058" width="4.7109375" style="797" customWidth="1"/>
    <col min="13059" max="13059" width="23.5703125" style="797" customWidth="1"/>
    <col min="13060" max="13064" width="14" style="797" customWidth="1"/>
    <col min="13065" max="13068" width="13.28515625" style="797" customWidth="1"/>
    <col min="13069" max="13069" width="2.78515625" style="797" customWidth="1"/>
    <col min="13070" max="13070" width="10.7109375" style="797"/>
    <col min="13071" max="13071" width="4.7109375" style="797" customWidth="1"/>
    <col min="13072" max="13072" width="21.7109375" style="797" customWidth="1"/>
    <col min="13073" max="13082" width="11.7109375" style="797" customWidth="1"/>
    <col min="13083" max="13083" width="2" style="797" customWidth="1"/>
    <col min="13084" max="13084" width="12.7109375" style="797" customWidth="1"/>
    <col min="13085" max="13085" width="10.7109375" style="797"/>
    <col min="13086" max="13086" width="12.7109375" style="797" customWidth="1"/>
    <col min="13087" max="13312" width="10.7109375" style="797"/>
    <col min="13313" max="13313" width="2.2109375" style="797" customWidth="1"/>
    <col min="13314" max="13314" width="4.7109375" style="797" customWidth="1"/>
    <col min="13315" max="13315" width="23.5703125" style="797" customWidth="1"/>
    <col min="13316" max="13320" width="14" style="797" customWidth="1"/>
    <col min="13321" max="13324" width="13.28515625" style="797" customWidth="1"/>
    <col min="13325" max="13325" width="2.78515625" style="797" customWidth="1"/>
    <col min="13326" max="13326" width="10.7109375" style="797"/>
    <col min="13327" max="13327" width="4.7109375" style="797" customWidth="1"/>
    <col min="13328" max="13328" width="21.7109375" style="797" customWidth="1"/>
    <col min="13329" max="13338" width="11.7109375" style="797" customWidth="1"/>
    <col min="13339" max="13339" width="2" style="797" customWidth="1"/>
    <col min="13340" max="13340" width="12.7109375" style="797" customWidth="1"/>
    <col min="13341" max="13341" width="10.7109375" style="797"/>
    <col min="13342" max="13342" width="12.7109375" style="797" customWidth="1"/>
    <col min="13343" max="13568" width="10.7109375" style="797"/>
    <col min="13569" max="13569" width="2.2109375" style="797" customWidth="1"/>
    <col min="13570" max="13570" width="4.7109375" style="797" customWidth="1"/>
    <col min="13571" max="13571" width="23.5703125" style="797" customWidth="1"/>
    <col min="13572" max="13576" width="14" style="797" customWidth="1"/>
    <col min="13577" max="13580" width="13.28515625" style="797" customWidth="1"/>
    <col min="13581" max="13581" width="2.78515625" style="797" customWidth="1"/>
    <col min="13582" max="13582" width="10.7109375" style="797"/>
    <col min="13583" max="13583" width="4.7109375" style="797" customWidth="1"/>
    <col min="13584" max="13584" width="21.7109375" style="797" customWidth="1"/>
    <col min="13585" max="13594" width="11.7109375" style="797" customWidth="1"/>
    <col min="13595" max="13595" width="2" style="797" customWidth="1"/>
    <col min="13596" max="13596" width="12.7109375" style="797" customWidth="1"/>
    <col min="13597" max="13597" width="10.7109375" style="797"/>
    <col min="13598" max="13598" width="12.7109375" style="797" customWidth="1"/>
    <col min="13599" max="13824" width="10.7109375" style="797"/>
    <col min="13825" max="13825" width="2.2109375" style="797" customWidth="1"/>
    <col min="13826" max="13826" width="4.7109375" style="797" customWidth="1"/>
    <col min="13827" max="13827" width="23.5703125" style="797" customWidth="1"/>
    <col min="13828" max="13832" width="14" style="797" customWidth="1"/>
    <col min="13833" max="13836" width="13.28515625" style="797" customWidth="1"/>
    <col min="13837" max="13837" width="2.78515625" style="797" customWidth="1"/>
    <col min="13838" max="13838" width="10.7109375" style="797"/>
    <col min="13839" max="13839" width="4.7109375" style="797" customWidth="1"/>
    <col min="13840" max="13840" width="21.7109375" style="797" customWidth="1"/>
    <col min="13841" max="13850" width="11.7109375" style="797" customWidth="1"/>
    <col min="13851" max="13851" width="2" style="797" customWidth="1"/>
    <col min="13852" max="13852" width="12.7109375" style="797" customWidth="1"/>
    <col min="13853" max="13853" width="10.7109375" style="797"/>
    <col min="13854" max="13854" width="12.7109375" style="797" customWidth="1"/>
    <col min="13855" max="14080" width="10.7109375" style="797"/>
    <col min="14081" max="14081" width="2.2109375" style="797" customWidth="1"/>
    <col min="14082" max="14082" width="4.7109375" style="797" customWidth="1"/>
    <col min="14083" max="14083" width="23.5703125" style="797" customWidth="1"/>
    <col min="14084" max="14088" width="14" style="797" customWidth="1"/>
    <col min="14089" max="14092" width="13.28515625" style="797" customWidth="1"/>
    <col min="14093" max="14093" width="2.78515625" style="797" customWidth="1"/>
    <col min="14094" max="14094" width="10.7109375" style="797"/>
    <col min="14095" max="14095" width="4.7109375" style="797" customWidth="1"/>
    <col min="14096" max="14096" width="21.7109375" style="797" customWidth="1"/>
    <col min="14097" max="14106" width="11.7109375" style="797" customWidth="1"/>
    <col min="14107" max="14107" width="2" style="797" customWidth="1"/>
    <col min="14108" max="14108" width="12.7109375" style="797" customWidth="1"/>
    <col min="14109" max="14109" width="10.7109375" style="797"/>
    <col min="14110" max="14110" width="12.7109375" style="797" customWidth="1"/>
    <col min="14111" max="14336" width="10.7109375" style="797"/>
    <col min="14337" max="14337" width="2.2109375" style="797" customWidth="1"/>
    <col min="14338" max="14338" width="4.7109375" style="797" customWidth="1"/>
    <col min="14339" max="14339" width="23.5703125" style="797" customWidth="1"/>
    <col min="14340" max="14344" width="14" style="797" customWidth="1"/>
    <col min="14345" max="14348" width="13.28515625" style="797" customWidth="1"/>
    <col min="14349" max="14349" width="2.78515625" style="797" customWidth="1"/>
    <col min="14350" max="14350" width="10.7109375" style="797"/>
    <col min="14351" max="14351" width="4.7109375" style="797" customWidth="1"/>
    <col min="14352" max="14352" width="21.7109375" style="797" customWidth="1"/>
    <col min="14353" max="14362" width="11.7109375" style="797" customWidth="1"/>
    <col min="14363" max="14363" width="2" style="797" customWidth="1"/>
    <col min="14364" max="14364" width="12.7109375" style="797" customWidth="1"/>
    <col min="14365" max="14365" width="10.7109375" style="797"/>
    <col min="14366" max="14366" width="12.7109375" style="797" customWidth="1"/>
    <col min="14367" max="14592" width="10.7109375" style="797"/>
    <col min="14593" max="14593" width="2.2109375" style="797" customWidth="1"/>
    <col min="14594" max="14594" width="4.7109375" style="797" customWidth="1"/>
    <col min="14595" max="14595" width="23.5703125" style="797" customWidth="1"/>
    <col min="14596" max="14600" width="14" style="797" customWidth="1"/>
    <col min="14601" max="14604" width="13.28515625" style="797" customWidth="1"/>
    <col min="14605" max="14605" width="2.78515625" style="797" customWidth="1"/>
    <col min="14606" max="14606" width="10.7109375" style="797"/>
    <col min="14607" max="14607" width="4.7109375" style="797" customWidth="1"/>
    <col min="14608" max="14608" width="21.7109375" style="797" customWidth="1"/>
    <col min="14609" max="14618" width="11.7109375" style="797" customWidth="1"/>
    <col min="14619" max="14619" width="2" style="797" customWidth="1"/>
    <col min="14620" max="14620" width="12.7109375" style="797" customWidth="1"/>
    <col min="14621" max="14621" width="10.7109375" style="797"/>
    <col min="14622" max="14622" width="12.7109375" style="797" customWidth="1"/>
    <col min="14623" max="14848" width="10.7109375" style="797"/>
    <col min="14849" max="14849" width="2.2109375" style="797" customWidth="1"/>
    <col min="14850" max="14850" width="4.7109375" style="797" customWidth="1"/>
    <col min="14851" max="14851" width="23.5703125" style="797" customWidth="1"/>
    <col min="14852" max="14856" width="14" style="797" customWidth="1"/>
    <col min="14857" max="14860" width="13.28515625" style="797" customWidth="1"/>
    <col min="14861" max="14861" width="2.78515625" style="797" customWidth="1"/>
    <col min="14862" max="14862" width="10.7109375" style="797"/>
    <col min="14863" max="14863" width="4.7109375" style="797" customWidth="1"/>
    <col min="14864" max="14864" width="21.7109375" style="797" customWidth="1"/>
    <col min="14865" max="14874" width="11.7109375" style="797" customWidth="1"/>
    <col min="14875" max="14875" width="2" style="797" customWidth="1"/>
    <col min="14876" max="14876" width="12.7109375" style="797" customWidth="1"/>
    <col min="14877" max="14877" width="10.7109375" style="797"/>
    <col min="14878" max="14878" width="12.7109375" style="797" customWidth="1"/>
    <col min="14879" max="15104" width="10.7109375" style="797"/>
    <col min="15105" max="15105" width="2.2109375" style="797" customWidth="1"/>
    <col min="15106" max="15106" width="4.7109375" style="797" customWidth="1"/>
    <col min="15107" max="15107" width="23.5703125" style="797" customWidth="1"/>
    <col min="15108" max="15112" width="14" style="797" customWidth="1"/>
    <col min="15113" max="15116" width="13.28515625" style="797" customWidth="1"/>
    <col min="15117" max="15117" width="2.78515625" style="797" customWidth="1"/>
    <col min="15118" max="15118" width="10.7109375" style="797"/>
    <col min="15119" max="15119" width="4.7109375" style="797" customWidth="1"/>
    <col min="15120" max="15120" width="21.7109375" style="797" customWidth="1"/>
    <col min="15121" max="15130" width="11.7109375" style="797" customWidth="1"/>
    <col min="15131" max="15131" width="2" style="797" customWidth="1"/>
    <col min="15132" max="15132" width="12.7109375" style="797" customWidth="1"/>
    <col min="15133" max="15133" width="10.7109375" style="797"/>
    <col min="15134" max="15134" width="12.7109375" style="797" customWidth="1"/>
    <col min="15135" max="15360" width="10.7109375" style="797"/>
    <col min="15361" max="15361" width="2.2109375" style="797" customWidth="1"/>
    <col min="15362" max="15362" width="4.7109375" style="797" customWidth="1"/>
    <col min="15363" max="15363" width="23.5703125" style="797" customWidth="1"/>
    <col min="15364" max="15368" width="14" style="797" customWidth="1"/>
    <col min="15369" max="15372" width="13.28515625" style="797" customWidth="1"/>
    <col min="15373" max="15373" width="2.78515625" style="797" customWidth="1"/>
    <col min="15374" max="15374" width="10.7109375" style="797"/>
    <col min="15375" max="15375" width="4.7109375" style="797" customWidth="1"/>
    <col min="15376" max="15376" width="21.7109375" style="797" customWidth="1"/>
    <col min="15377" max="15386" width="11.7109375" style="797" customWidth="1"/>
    <col min="15387" max="15387" width="2" style="797" customWidth="1"/>
    <col min="15388" max="15388" width="12.7109375" style="797" customWidth="1"/>
    <col min="15389" max="15389" width="10.7109375" style="797"/>
    <col min="15390" max="15390" width="12.7109375" style="797" customWidth="1"/>
    <col min="15391" max="15616" width="10.7109375" style="797"/>
    <col min="15617" max="15617" width="2.2109375" style="797" customWidth="1"/>
    <col min="15618" max="15618" width="4.7109375" style="797" customWidth="1"/>
    <col min="15619" max="15619" width="23.5703125" style="797" customWidth="1"/>
    <col min="15620" max="15624" width="14" style="797" customWidth="1"/>
    <col min="15625" max="15628" width="13.28515625" style="797" customWidth="1"/>
    <col min="15629" max="15629" width="2.78515625" style="797" customWidth="1"/>
    <col min="15630" max="15630" width="10.7109375" style="797"/>
    <col min="15631" max="15631" width="4.7109375" style="797" customWidth="1"/>
    <col min="15632" max="15632" width="21.7109375" style="797" customWidth="1"/>
    <col min="15633" max="15642" width="11.7109375" style="797" customWidth="1"/>
    <col min="15643" max="15643" width="2" style="797" customWidth="1"/>
    <col min="15644" max="15644" width="12.7109375" style="797" customWidth="1"/>
    <col min="15645" max="15645" width="10.7109375" style="797"/>
    <col min="15646" max="15646" width="12.7109375" style="797" customWidth="1"/>
    <col min="15647" max="15872" width="10.7109375" style="797"/>
    <col min="15873" max="15873" width="2.2109375" style="797" customWidth="1"/>
    <col min="15874" max="15874" width="4.7109375" style="797" customWidth="1"/>
    <col min="15875" max="15875" width="23.5703125" style="797" customWidth="1"/>
    <col min="15876" max="15880" width="14" style="797" customWidth="1"/>
    <col min="15881" max="15884" width="13.28515625" style="797" customWidth="1"/>
    <col min="15885" max="15885" width="2.78515625" style="797" customWidth="1"/>
    <col min="15886" max="15886" width="10.7109375" style="797"/>
    <col min="15887" max="15887" width="4.7109375" style="797" customWidth="1"/>
    <col min="15888" max="15888" width="21.7109375" style="797" customWidth="1"/>
    <col min="15889" max="15898" width="11.7109375" style="797" customWidth="1"/>
    <col min="15899" max="15899" width="2" style="797" customWidth="1"/>
    <col min="15900" max="15900" width="12.7109375" style="797" customWidth="1"/>
    <col min="15901" max="15901" width="10.7109375" style="797"/>
    <col min="15902" max="15902" width="12.7109375" style="797" customWidth="1"/>
    <col min="15903" max="16128" width="10.7109375" style="797"/>
    <col min="16129" max="16129" width="2.2109375" style="797" customWidth="1"/>
    <col min="16130" max="16130" width="4.7109375" style="797" customWidth="1"/>
    <col min="16131" max="16131" width="23.5703125" style="797" customWidth="1"/>
    <col min="16132" max="16136" width="14" style="797" customWidth="1"/>
    <col min="16137" max="16140" width="13.28515625" style="797" customWidth="1"/>
    <col min="16141" max="16141" width="2.78515625" style="797" customWidth="1"/>
    <col min="16142" max="16142" width="10.7109375" style="797"/>
    <col min="16143" max="16143" width="4.7109375" style="797" customWidth="1"/>
    <col min="16144" max="16144" width="21.7109375" style="797" customWidth="1"/>
    <col min="16145" max="16154" width="11.7109375" style="797" customWidth="1"/>
    <col min="16155" max="16155" width="2" style="797" customWidth="1"/>
    <col min="16156" max="16156" width="12.7109375" style="797" customWidth="1"/>
    <col min="16157" max="16157" width="10.7109375" style="797"/>
    <col min="16158" max="16158" width="12.7109375" style="797" customWidth="1"/>
    <col min="16159" max="16384" width="10.7109375" style="797"/>
  </cols>
  <sheetData>
    <row r="1" spans="2:13" ht="20.149999999999999" customHeight="1">
      <c r="B1" s="894" t="s">
        <v>263</v>
      </c>
    </row>
    <row r="2" spans="2:13" ht="20.149999999999999" customHeight="1" thickBot="1">
      <c r="B2" s="799"/>
      <c r="C2" s="799"/>
      <c r="D2" s="799"/>
      <c r="E2" s="799"/>
      <c r="F2" s="799"/>
      <c r="G2" s="799"/>
      <c r="H2" s="799"/>
      <c r="J2" s="692"/>
      <c r="L2" s="693" t="s">
        <v>192</v>
      </c>
    </row>
    <row r="3" spans="2:13" ht="20.149999999999999" customHeight="1">
      <c r="B3" s="805"/>
      <c r="D3" s="895"/>
      <c r="E3" s="896"/>
      <c r="F3" s="803"/>
      <c r="G3" s="804"/>
      <c r="H3" s="798"/>
      <c r="I3" s="697" t="s">
        <v>36</v>
      </c>
      <c r="J3" s="698"/>
      <c r="K3" s="699" t="s">
        <v>37</v>
      </c>
      <c r="L3" s="698"/>
      <c r="M3" s="805"/>
    </row>
    <row r="4" spans="2:13" ht="20.149999999999999" customHeight="1">
      <c r="B4" s="805"/>
      <c r="C4" s="897" t="s">
        <v>193</v>
      </c>
      <c r="D4" s="778" t="s">
        <v>38</v>
      </c>
      <c r="E4" s="779" t="s">
        <v>39</v>
      </c>
      <c r="F4" s="779" t="s">
        <v>40</v>
      </c>
      <c r="G4" s="702" t="s">
        <v>125</v>
      </c>
      <c r="H4" s="704" t="s">
        <v>126</v>
      </c>
      <c r="I4" s="705"/>
      <c r="J4" s="706"/>
      <c r="K4" s="707"/>
      <c r="L4" s="706"/>
      <c r="M4" s="805"/>
    </row>
    <row r="5" spans="2:13" ht="29" thickBot="1">
      <c r="B5" s="898"/>
      <c r="C5" s="799" t="s">
        <v>196</v>
      </c>
      <c r="D5" s="710" t="s">
        <v>127</v>
      </c>
      <c r="E5" s="710"/>
      <c r="F5" s="711"/>
      <c r="G5" s="710" t="s">
        <v>45</v>
      </c>
      <c r="H5" s="712" t="s">
        <v>46</v>
      </c>
      <c r="I5" s="713" t="s">
        <v>86</v>
      </c>
      <c r="J5" s="714" t="s">
        <v>198</v>
      </c>
      <c r="K5" s="715" t="s">
        <v>87</v>
      </c>
      <c r="L5" s="714" t="s">
        <v>199</v>
      </c>
      <c r="M5" s="805"/>
    </row>
    <row r="6" spans="2:13" ht="20.149999999999999" customHeight="1">
      <c r="B6" s="899" t="s">
        <v>240</v>
      </c>
      <c r="C6" s="900" t="s">
        <v>200</v>
      </c>
      <c r="D6" s="901">
        <v>8413098</v>
      </c>
      <c r="E6" s="902">
        <v>8092988</v>
      </c>
      <c r="F6" s="903">
        <v>6895844</v>
      </c>
      <c r="G6" s="904">
        <v>5188670</v>
      </c>
      <c r="H6" s="905">
        <v>5155656</v>
      </c>
      <c r="I6" s="838">
        <f>H6-G6</f>
        <v>-33014</v>
      </c>
      <c r="J6" s="839">
        <f>IF(AND(G6=0,H6=0),"",IF(AND(G6&gt;0,H6=0),"皆減",IF(AND(G6=0,H6&gt;0),"皆増",ROUND(I6/G6*100,1))))</f>
        <v>-0.6</v>
      </c>
      <c r="K6" s="840">
        <f>H6-D6</f>
        <v>-3257442</v>
      </c>
      <c r="L6" s="841">
        <f>IF(AND(D6=0,H6=0),"",IF(AND(D6&gt;0,H6=0),"皆減",IF(AND(D6=0,H6&gt;0),"皆増",ROUND(K6/D6*100,1))))</f>
        <v>-38.700000000000003</v>
      </c>
      <c r="M6" s="805"/>
    </row>
    <row r="7" spans="2:13" ht="20.149999999999999" customHeight="1">
      <c r="B7" s="899" t="s">
        <v>241</v>
      </c>
      <c r="C7" s="906" t="s">
        <v>242</v>
      </c>
      <c r="D7" s="907">
        <v>3527826</v>
      </c>
      <c r="E7" s="908">
        <v>3497126</v>
      </c>
      <c r="F7" s="483">
        <v>3089048</v>
      </c>
      <c r="G7" s="909">
        <v>2269143</v>
      </c>
      <c r="H7" s="910">
        <v>2245638</v>
      </c>
      <c r="I7" s="729">
        <f t="shared" ref="I7:I22" si="0">H7-G7</f>
        <v>-23505</v>
      </c>
      <c r="J7" s="730">
        <f t="shared" ref="J7:J22" si="1">IF(AND(G7=0,H7=0),"",IF(AND(G7&gt;0,H7=0),"皆減",IF(AND(G7=0,H7&gt;0),"皆増",ROUND(I7/G7*100,1))))</f>
        <v>-1</v>
      </c>
      <c r="K7" s="729">
        <f t="shared" ref="K7:K22" si="2">H7-D7</f>
        <v>-1282188</v>
      </c>
      <c r="L7" s="730">
        <f t="shared" ref="L7:L22" si="3">IF(AND(D7=0,H7=0),"",IF(AND(D7&gt;0,H7=0),"皆減",IF(AND(D7=0,H7&gt;0),"皆増",ROUND(K7/D7*100,1))))</f>
        <v>-36.299999999999997</v>
      </c>
      <c r="M7" s="805"/>
    </row>
    <row r="8" spans="2:13" ht="20.149999999999999" customHeight="1">
      <c r="B8" s="899" t="s">
        <v>243</v>
      </c>
      <c r="C8" s="911" t="s">
        <v>244</v>
      </c>
      <c r="D8" s="912">
        <v>5398341</v>
      </c>
      <c r="E8" s="913">
        <v>5381935</v>
      </c>
      <c r="F8" s="914">
        <v>4712653</v>
      </c>
      <c r="G8" s="915">
        <v>3615998</v>
      </c>
      <c r="H8" s="916">
        <v>3495929</v>
      </c>
      <c r="I8" s="737">
        <f t="shared" si="0"/>
        <v>-120069</v>
      </c>
      <c r="J8" s="738">
        <f t="shared" si="1"/>
        <v>-3.3</v>
      </c>
      <c r="K8" s="737">
        <f t="shared" si="2"/>
        <v>-1902412</v>
      </c>
      <c r="L8" s="738">
        <f t="shared" si="3"/>
        <v>-35.200000000000003</v>
      </c>
      <c r="M8" s="805"/>
    </row>
    <row r="9" spans="2:13" ht="20.149999999999999" customHeight="1" thickBot="1">
      <c r="B9" s="899" t="s">
        <v>240</v>
      </c>
      <c r="C9" s="917" t="s">
        <v>245</v>
      </c>
      <c r="D9" s="907">
        <v>3976247</v>
      </c>
      <c r="E9" s="908">
        <v>3991259</v>
      </c>
      <c r="F9" s="483">
        <v>3607973</v>
      </c>
      <c r="G9" s="909">
        <v>2881237</v>
      </c>
      <c r="H9" s="910">
        <v>2811033</v>
      </c>
      <c r="I9" s="722">
        <f t="shared" si="0"/>
        <v>-70204</v>
      </c>
      <c r="J9" s="723">
        <f>IF(AND(G9=0,H9=0),"",IF(AND(G9&gt;0,H9=0),"皆減",IF(AND(G9=0,H9&gt;0),"皆増",ROUND(I9/G9*100,1))))</f>
        <v>-2.4</v>
      </c>
      <c r="K9" s="722">
        <f t="shared" si="2"/>
        <v>-1165214</v>
      </c>
      <c r="L9" s="723">
        <f t="shared" si="3"/>
        <v>-29.3</v>
      </c>
      <c r="M9" s="805"/>
    </row>
    <row r="10" spans="2:13" ht="20.149999999999999" customHeight="1" thickBot="1">
      <c r="B10" s="918" t="s">
        <v>246</v>
      </c>
      <c r="C10" s="919" t="s">
        <v>247</v>
      </c>
      <c r="D10" s="857">
        <v>3014757</v>
      </c>
      <c r="E10" s="858">
        <v>2711053</v>
      </c>
      <c r="F10" s="857">
        <v>2183191</v>
      </c>
      <c r="G10" s="920">
        <v>1572672</v>
      </c>
      <c r="H10" s="921">
        <v>1659727</v>
      </c>
      <c r="I10" s="722">
        <f t="shared" si="0"/>
        <v>87055</v>
      </c>
      <c r="J10" s="723">
        <f t="shared" si="1"/>
        <v>5.5</v>
      </c>
      <c r="K10" s="722">
        <f t="shared" si="2"/>
        <v>-1355030</v>
      </c>
      <c r="L10" s="723">
        <f>IF(AND(D10=0,H10=0),"",IF(AND(D10&gt;0,H10=0),"皆減",IF(AND(D10=0,H10&gt;0),"皆増",ROUND(K10/D10*100,1))))</f>
        <v>-44.9</v>
      </c>
      <c r="M10" s="805"/>
    </row>
    <row r="11" spans="2:13" ht="20.149999999999999" customHeight="1">
      <c r="B11" s="899" t="s">
        <v>248</v>
      </c>
      <c r="C11" s="922" t="s">
        <v>249</v>
      </c>
      <c r="D11" s="901">
        <v>5134351</v>
      </c>
      <c r="E11" s="902">
        <v>4321910</v>
      </c>
      <c r="F11" s="903">
        <v>3826064</v>
      </c>
      <c r="G11" s="923">
        <v>2610782</v>
      </c>
      <c r="H11" s="924">
        <v>2547244</v>
      </c>
      <c r="I11" s="729">
        <f t="shared" si="0"/>
        <v>-63538</v>
      </c>
      <c r="J11" s="730">
        <f t="shared" si="1"/>
        <v>-2.4</v>
      </c>
      <c r="K11" s="729">
        <f t="shared" si="2"/>
        <v>-2587107</v>
      </c>
      <c r="L11" s="730">
        <f t="shared" si="3"/>
        <v>-50.4</v>
      </c>
      <c r="M11" s="805"/>
    </row>
    <row r="12" spans="2:13" ht="20.149999999999999" customHeight="1">
      <c r="B12" s="899" t="s">
        <v>250</v>
      </c>
      <c r="C12" s="906" t="s">
        <v>251</v>
      </c>
      <c r="D12" s="907">
        <v>1888500</v>
      </c>
      <c r="E12" s="908">
        <v>1699300</v>
      </c>
      <c r="F12" s="483">
        <v>1542600</v>
      </c>
      <c r="G12" s="909">
        <v>995052</v>
      </c>
      <c r="H12" s="910">
        <v>958700</v>
      </c>
      <c r="I12" s="862">
        <f t="shared" si="0"/>
        <v>-36352</v>
      </c>
      <c r="J12" s="863">
        <f t="shared" si="1"/>
        <v>-3.7</v>
      </c>
      <c r="K12" s="862">
        <f t="shared" si="2"/>
        <v>-929800</v>
      </c>
      <c r="L12" s="863">
        <f t="shared" si="3"/>
        <v>-49.2</v>
      </c>
      <c r="M12" s="805"/>
    </row>
    <row r="13" spans="2:13" ht="20.149999999999999" customHeight="1">
      <c r="B13" s="899" t="s">
        <v>243</v>
      </c>
      <c r="C13" s="925" t="s">
        <v>252</v>
      </c>
      <c r="D13" s="912">
        <v>7755267</v>
      </c>
      <c r="E13" s="913">
        <v>6932141</v>
      </c>
      <c r="F13" s="914">
        <v>5698417</v>
      </c>
      <c r="G13" s="915">
        <v>4188832</v>
      </c>
      <c r="H13" s="926">
        <v>4093272</v>
      </c>
      <c r="I13" s="866">
        <f t="shared" si="0"/>
        <v>-95560</v>
      </c>
      <c r="J13" s="867">
        <f t="shared" si="1"/>
        <v>-2.2999999999999998</v>
      </c>
      <c r="K13" s="868">
        <f t="shared" si="2"/>
        <v>-3661995</v>
      </c>
      <c r="L13" s="869">
        <f t="shared" si="3"/>
        <v>-47.2</v>
      </c>
      <c r="M13" s="798"/>
    </row>
    <row r="14" spans="2:13" ht="20.149999999999999" customHeight="1" thickBot="1">
      <c r="B14" s="899" t="s">
        <v>240</v>
      </c>
      <c r="C14" s="917" t="s">
        <v>253</v>
      </c>
      <c r="D14" s="907">
        <v>3696495</v>
      </c>
      <c r="E14" s="908">
        <v>2779323</v>
      </c>
      <c r="F14" s="483">
        <v>2312267</v>
      </c>
      <c r="G14" s="909">
        <v>1593517</v>
      </c>
      <c r="H14" s="910">
        <v>1508605</v>
      </c>
      <c r="I14" s="729">
        <f t="shared" si="0"/>
        <v>-84912</v>
      </c>
      <c r="J14" s="730">
        <f t="shared" si="1"/>
        <v>-5.3</v>
      </c>
      <c r="K14" s="729">
        <f t="shared" si="2"/>
        <v>-2187890</v>
      </c>
      <c r="L14" s="730">
        <f t="shared" si="3"/>
        <v>-59.2</v>
      </c>
      <c r="M14" s="805"/>
    </row>
    <row r="15" spans="2:13" ht="20.149999999999999" customHeight="1" thickBot="1">
      <c r="B15" s="918" t="s">
        <v>246</v>
      </c>
      <c r="C15" s="919" t="s">
        <v>247</v>
      </c>
      <c r="D15" s="857">
        <v>-2620916</v>
      </c>
      <c r="E15" s="858">
        <v>-2610231</v>
      </c>
      <c r="F15" s="857">
        <v>-1872353</v>
      </c>
      <c r="G15" s="920">
        <v>-1578050</v>
      </c>
      <c r="H15" s="921">
        <v>-1546028</v>
      </c>
      <c r="I15" s="722">
        <f t="shared" si="0"/>
        <v>32022</v>
      </c>
      <c r="J15" s="723">
        <f t="shared" si="1"/>
        <v>-2</v>
      </c>
      <c r="K15" s="722">
        <f t="shared" si="2"/>
        <v>1074888</v>
      </c>
      <c r="L15" s="723">
        <f t="shared" si="3"/>
        <v>-41</v>
      </c>
      <c r="M15" s="805"/>
    </row>
    <row r="16" spans="2:13" ht="20.149999999999999" customHeight="1">
      <c r="B16" s="927"/>
      <c r="C16" s="928" t="s">
        <v>254</v>
      </c>
      <c r="D16" s="901">
        <v>523524</v>
      </c>
      <c r="E16" s="902">
        <v>630568</v>
      </c>
      <c r="F16" s="903">
        <v>626225</v>
      </c>
      <c r="G16" s="923">
        <v>240066</v>
      </c>
      <c r="H16" s="924">
        <v>507953</v>
      </c>
      <c r="I16" s="838">
        <f t="shared" si="0"/>
        <v>267887</v>
      </c>
      <c r="J16" s="839">
        <f t="shared" si="1"/>
        <v>111.6</v>
      </c>
      <c r="K16" s="840">
        <f t="shared" si="2"/>
        <v>-15571</v>
      </c>
      <c r="L16" s="841">
        <f t="shared" si="3"/>
        <v>-3</v>
      </c>
      <c r="M16" s="805"/>
    </row>
    <row r="17" spans="2:13" ht="20.149999999999999" customHeight="1">
      <c r="B17" s="927"/>
      <c r="C17" s="928" t="s">
        <v>255</v>
      </c>
      <c r="D17" s="901">
        <v>544906</v>
      </c>
      <c r="E17" s="902">
        <v>707994</v>
      </c>
      <c r="F17" s="903">
        <v>626225</v>
      </c>
      <c r="G17" s="923">
        <v>303626</v>
      </c>
      <c r="H17" s="924">
        <v>531641</v>
      </c>
      <c r="I17" s="729">
        <f t="shared" si="0"/>
        <v>228015</v>
      </c>
      <c r="J17" s="730">
        <f t="shared" si="1"/>
        <v>75.099999999999994</v>
      </c>
      <c r="K17" s="729">
        <f t="shared" si="2"/>
        <v>-13265</v>
      </c>
      <c r="L17" s="730">
        <f t="shared" si="3"/>
        <v>-2.4</v>
      </c>
      <c r="M17" s="805"/>
    </row>
    <row r="18" spans="2:13" ht="20.149999999999999" customHeight="1" thickBot="1">
      <c r="B18" s="898"/>
      <c r="C18" s="929" t="s">
        <v>256</v>
      </c>
      <c r="D18" s="930">
        <v>21382</v>
      </c>
      <c r="E18" s="931">
        <v>77426</v>
      </c>
      <c r="F18" s="932"/>
      <c r="G18" s="933">
        <v>63560</v>
      </c>
      <c r="H18" s="934">
        <v>23688</v>
      </c>
      <c r="I18" s="722">
        <f t="shared" si="0"/>
        <v>-39872</v>
      </c>
      <c r="J18" s="723">
        <f t="shared" si="1"/>
        <v>-62.7</v>
      </c>
      <c r="K18" s="722">
        <f t="shared" si="2"/>
        <v>2306</v>
      </c>
      <c r="L18" s="723">
        <f t="shared" si="3"/>
        <v>10.8</v>
      </c>
      <c r="M18" s="805"/>
    </row>
    <row r="19" spans="2:13" ht="20.149999999999999" customHeight="1" thickBot="1">
      <c r="B19" s="935" t="s">
        <v>257</v>
      </c>
      <c r="C19" s="936"/>
      <c r="D19" s="880">
        <v>0.6060956521098263</v>
      </c>
      <c r="E19" s="881">
        <v>2.2139894301778087</v>
      </c>
      <c r="F19" s="880">
        <v>0</v>
      </c>
      <c r="G19" s="937">
        <v>2.8010574917490874</v>
      </c>
      <c r="H19" s="938">
        <v>1.0548449928260923</v>
      </c>
      <c r="I19" s="791">
        <f t="shared" si="0"/>
        <v>-1.746212498922995</v>
      </c>
      <c r="J19" s="730">
        <f t="shared" si="1"/>
        <v>-62.3</v>
      </c>
      <c r="K19" s="791">
        <f t="shared" si="2"/>
        <v>0.44874934071626604</v>
      </c>
      <c r="L19" s="730">
        <f t="shared" si="3"/>
        <v>74</v>
      </c>
      <c r="M19" s="805"/>
    </row>
    <row r="20" spans="2:13" ht="20.149999999999999" customHeight="1">
      <c r="B20" s="927" t="s">
        <v>258</v>
      </c>
      <c r="C20" s="928"/>
      <c r="D20" s="901">
        <v>39</v>
      </c>
      <c r="E20" s="902">
        <v>39</v>
      </c>
      <c r="F20" s="903">
        <v>36</v>
      </c>
      <c r="G20" s="923">
        <v>27</v>
      </c>
      <c r="H20" s="924">
        <v>27</v>
      </c>
      <c r="I20" s="791">
        <f t="shared" si="0"/>
        <v>0</v>
      </c>
      <c r="J20" s="730">
        <f t="shared" si="1"/>
        <v>0</v>
      </c>
      <c r="K20" s="791">
        <f t="shared" si="2"/>
        <v>-12</v>
      </c>
      <c r="L20" s="730">
        <f t="shared" si="3"/>
        <v>-30.8</v>
      </c>
      <c r="M20" s="805"/>
    </row>
    <row r="21" spans="2:13" ht="20.149999999999999" customHeight="1">
      <c r="B21" s="927" t="s">
        <v>259</v>
      </c>
      <c r="C21" s="928"/>
      <c r="D21" s="901"/>
      <c r="E21" s="902"/>
      <c r="F21" s="903"/>
      <c r="G21" s="923"/>
      <c r="H21" s="924">
        <v>0</v>
      </c>
      <c r="I21" s="791">
        <f t="shared" si="0"/>
        <v>0</v>
      </c>
      <c r="J21" s="730" t="str">
        <f t="shared" si="1"/>
        <v/>
      </c>
      <c r="K21" s="791">
        <f t="shared" si="2"/>
        <v>0</v>
      </c>
      <c r="L21" s="730" t="str">
        <f t="shared" si="3"/>
        <v/>
      </c>
      <c r="M21" s="805"/>
    </row>
    <row r="22" spans="2:13" ht="20.149999999999999" customHeight="1" thickBot="1">
      <c r="B22" s="898" t="s">
        <v>260</v>
      </c>
      <c r="C22" s="939"/>
      <c r="D22" s="930">
        <v>1</v>
      </c>
      <c r="E22" s="931">
        <v>1</v>
      </c>
      <c r="F22" s="932"/>
      <c r="G22" s="933">
        <v>1</v>
      </c>
      <c r="H22" s="934">
        <v>2</v>
      </c>
      <c r="I22" s="722">
        <f t="shared" si="0"/>
        <v>1</v>
      </c>
      <c r="J22" s="723">
        <f t="shared" si="1"/>
        <v>100</v>
      </c>
      <c r="K22" s="722">
        <f t="shared" si="2"/>
        <v>1</v>
      </c>
      <c r="L22" s="723">
        <f t="shared" si="3"/>
        <v>100</v>
      </c>
      <c r="M22" s="805"/>
    </row>
    <row r="23" spans="2:13" ht="20.149999999999999" customHeight="1">
      <c r="C23" s="797" t="s">
        <v>261</v>
      </c>
    </row>
    <row r="24" spans="2:13" ht="20.149999999999999" customHeight="1">
      <c r="C24" s="797" t="s">
        <v>262</v>
      </c>
    </row>
    <row r="25" spans="2:13" ht="20.149999999999999" customHeight="1"/>
    <row r="26" spans="2:13" ht="20.149999999999999" customHeight="1"/>
    <row r="28" spans="2:13" hidden="1"/>
    <row r="29" spans="2:13" hidden="1">
      <c r="B29" s="797" t="s">
        <v>264</v>
      </c>
    </row>
    <row r="30" spans="2:13" ht="17" hidden="1" thickBot="1">
      <c r="B30" s="799"/>
      <c r="C30" s="799"/>
      <c r="D30" s="799"/>
      <c r="E30" s="799"/>
      <c r="F30" s="799"/>
      <c r="G30" s="799"/>
      <c r="H30" s="799"/>
    </row>
    <row r="31" spans="2:13" hidden="1">
      <c r="B31" s="805"/>
      <c r="D31" s="940"/>
      <c r="E31" s="798"/>
      <c r="F31" s="798"/>
      <c r="G31" s="798"/>
      <c r="H31" s="798"/>
      <c r="M31" s="805"/>
    </row>
    <row r="32" spans="2:13" ht="17.25" hidden="1" customHeight="1">
      <c r="B32" s="805"/>
      <c r="C32" s="897" t="s">
        <v>193</v>
      </c>
      <c r="D32" s="941"/>
      <c r="E32" s="942"/>
      <c r="F32" s="942"/>
      <c r="G32" s="942"/>
      <c r="H32" s="942"/>
      <c r="M32" s="805"/>
    </row>
    <row r="33" spans="2:13" ht="17" hidden="1" thickBot="1">
      <c r="B33" s="898"/>
      <c r="C33" s="799" t="s">
        <v>196</v>
      </c>
      <c r="D33" s="943"/>
      <c r="E33" s="799"/>
      <c r="F33" s="799"/>
      <c r="G33" s="799"/>
      <c r="H33" s="799"/>
      <c r="M33" s="805"/>
    </row>
    <row r="34" spans="2:13" hidden="1">
      <c r="B34" s="899" t="s">
        <v>240</v>
      </c>
      <c r="C34" s="900" t="s">
        <v>200</v>
      </c>
      <c r="D34" s="944"/>
      <c r="E34" s="945"/>
      <c r="F34" s="945"/>
      <c r="G34" s="945"/>
      <c r="H34" s="945"/>
      <c r="M34" s="805"/>
    </row>
    <row r="35" spans="2:13" hidden="1">
      <c r="B35" s="899" t="s">
        <v>241</v>
      </c>
      <c r="C35" s="906" t="s">
        <v>242</v>
      </c>
      <c r="D35" s="940"/>
      <c r="E35" s="798"/>
      <c r="F35" s="798"/>
      <c r="G35" s="798"/>
      <c r="H35" s="798"/>
      <c r="M35" s="805"/>
    </row>
    <row r="36" spans="2:13" hidden="1">
      <c r="B36" s="899" t="s">
        <v>243</v>
      </c>
      <c r="C36" s="911" t="s">
        <v>244</v>
      </c>
      <c r="D36" s="946"/>
      <c r="E36" s="947"/>
      <c r="F36" s="947"/>
      <c r="G36" s="947"/>
      <c r="H36" s="947"/>
      <c r="M36" s="805"/>
    </row>
    <row r="37" spans="2:13" ht="17" hidden="1" thickBot="1">
      <c r="B37" s="899" t="s">
        <v>240</v>
      </c>
      <c r="C37" s="917" t="s">
        <v>245</v>
      </c>
      <c r="D37" s="943"/>
      <c r="E37" s="799"/>
      <c r="F37" s="799"/>
      <c r="G37" s="799"/>
      <c r="H37" s="799"/>
      <c r="M37" s="805"/>
    </row>
    <row r="38" spans="2:13" ht="17" hidden="1" thickBot="1">
      <c r="B38" s="918" t="s">
        <v>246</v>
      </c>
      <c r="C38" s="948" t="s">
        <v>247</v>
      </c>
      <c r="D38" s="943"/>
      <c r="E38" s="799"/>
      <c r="F38" s="799"/>
      <c r="G38" s="799"/>
      <c r="H38" s="799"/>
      <c r="M38" s="805"/>
    </row>
    <row r="39" spans="2:13" hidden="1">
      <c r="B39" s="899" t="s">
        <v>248</v>
      </c>
      <c r="C39" s="922" t="s">
        <v>249</v>
      </c>
      <c r="D39" s="944"/>
      <c r="E39" s="945"/>
      <c r="F39" s="945"/>
      <c r="G39" s="945"/>
      <c r="H39" s="945"/>
      <c r="M39" s="805"/>
    </row>
    <row r="40" spans="2:13" hidden="1">
      <c r="B40" s="899" t="s">
        <v>250</v>
      </c>
      <c r="C40" s="906" t="s">
        <v>251</v>
      </c>
      <c r="D40" s="946"/>
      <c r="E40" s="947"/>
      <c r="F40" s="947"/>
      <c r="G40" s="947"/>
      <c r="H40" s="947"/>
      <c r="M40" s="805"/>
    </row>
    <row r="41" spans="2:13" hidden="1">
      <c r="B41" s="899" t="s">
        <v>243</v>
      </c>
      <c r="C41" s="925" t="s">
        <v>252</v>
      </c>
      <c r="D41" s="946"/>
      <c r="E41" s="947"/>
      <c r="F41" s="947"/>
      <c r="G41" s="947"/>
      <c r="H41" s="947"/>
      <c r="M41" s="805"/>
    </row>
    <row r="42" spans="2:13" ht="17" hidden="1" thickBot="1">
      <c r="B42" s="899" t="s">
        <v>240</v>
      </c>
      <c r="C42" s="917" t="s">
        <v>253</v>
      </c>
      <c r="D42" s="949"/>
      <c r="E42" s="950"/>
      <c r="F42" s="950"/>
      <c r="G42" s="950"/>
      <c r="H42" s="950"/>
      <c r="M42" s="805"/>
    </row>
    <row r="43" spans="2:13" ht="17" hidden="1" thickBot="1">
      <c r="B43" s="918" t="s">
        <v>246</v>
      </c>
      <c r="C43" s="948" t="s">
        <v>247</v>
      </c>
      <c r="D43" s="943"/>
      <c r="E43" s="799"/>
      <c r="F43" s="799"/>
      <c r="G43" s="799"/>
      <c r="H43" s="799"/>
      <c r="M43" s="805"/>
    </row>
    <row r="44" spans="2:13" hidden="1">
      <c r="B44" s="927"/>
      <c r="C44" s="928" t="s">
        <v>254</v>
      </c>
      <c r="D44" s="944"/>
      <c r="E44" s="945"/>
      <c r="F44" s="945"/>
      <c r="G44" s="945"/>
      <c r="H44" s="945"/>
      <c r="M44" s="805"/>
    </row>
    <row r="45" spans="2:13" hidden="1">
      <c r="B45" s="927"/>
      <c r="C45" s="928" t="s">
        <v>255</v>
      </c>
      <c r="D45" s="944"/>
      <c r="E45" s="945"/>
      <c r="F45" s="945"/>
      <c r="G45" s="945"/>
      <c r="H45" s="945"/>
      <c r="M45" s="805"/>
    </row>
    <row r="46" spans="2:13" ht="17" hidden="1" thickBot="1">
      <c r="B46" s="898"/>
      <c r="C46" s="929" t="s">
        <v>256</v>
      </c>
      <c r="D46" s="943"/>
      <c r="E46" s="799"/>
      <c r="F46" s="799"/>
      <c r="G46" s="799"/>
      <c r="H46" s="799"/>
      <c r="M46" s="805"/>
    </row>
    <row r="47" spans="2:13" ht="17" hidden="1" thickBot="1">
      <c r="B47" s="951" t="s">
        <v>257</v>
      </c>
      <c r="C47" s="939"/>
      <c r="D47" s="952"/>
      <c r="E47" s="953"/>
      <c r="F47" s="953"/>
      <c r="G47" s="953"/>
      <c r="H47" s="953"/>
      <c r="M47" s="805"/>
    </row>
    <row r="48" spans="2:13" hidden="1">
      <c r="B48" s="927" t="s">
        <v>258</v>
      </c>
      <c r="C48" s="928"/>
      <c r="D48" s="944"/>
      <c r="E48" s="945"/>
      <c r="F48" s="945"/>
      <c r="G48" s="945"/>
      <c r="H48" s="945"/>
      <c r="M48" s="805"/>
    </row>
    <row r="49" spans="2:13" hidden="1">
      <c r="B49" s="927" t="s">
        <v>259</v>
      </c>
      <c r="C49" s="928"/>
      <c r="D49" s="944"/>
      <c r="E49" s="945"/>
      <c r="F49" s="945"/>
      <c r="G49" s="945"/>
      <c r="H49" s="945"/>
      <c r="M49" s="805"/>
    </row>
    <row r="50" spans="2:13" ht="17" hidden="1" thickBot="1">
      <c r="B50" s="898" t="s">
        <v>260</v>
      </c>
      <c r="C50" s="939"/>
      <c r="D50" s="943"/>
      <c r="E50" s="799"/>
      <c r="F50" s="799"/>
      <c r="G50" s="799"/>
      <c r="H50" s="799"/>
      <c r="M50" s="805"/>
    </row>
    <row r="51" spans="2:13" hidden="1">
      <c r="C51" s="797" t="s">
        <v>261</v>
      </c>
    </row>
    <row r="52" spans="2:13" hidden="1">
      <c r="C52" s="797" t="s">
        <v>262</v>
      </c>
    </row>
    <row r="53" spans="2:13" hidden="1"/>
    <row r="54" spans="2:13" hidden="1"/>
  </sheetData>
  <mergeCells count="2">
    <mergeCell ref="I3:J4"/>
    <mergeCell ref="K3:L4"/>
  </mergeCells>
  <phoneticPr fontId="3"/>
  <pageMargins left="0.39370078740157483" right="0" top="0.98425196850393704" bottom="0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N42"/>
  <sheetViews>
    <sheetView showGridLines="0" view="pageBreakPreview" zoomScaleNormal="100" zoomScaleSheetLayoutView="100"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H40" sqref="H40"/>
    </sheetView>
  </sheetViews>
  <sheetFormatPr defaultColWidth="10.7109375" defaultRowHeight="16.5"/>
  <cols>
    <col min="1" max="1" width="0.42578125" style="4" customWidth="1"/>
    <col min="2" max="2" width="3.5703125" style="4" customWidth="1"/>
    <col min="3" max="3" width="14.7109375" style="4" customWidth="1"/>
    <col min="4" max="8" width="6.2109375" style="164" customWidth="1"/>
    <col min="9" max="12" width="8.2109375" style="58" customWidth="1"/>
    <col min="13" max="16384" width="10.7109375" style="4"/>
  </cols>
  <sheetData>
    <row r="1" spans="2:14" ht="15" customHeight="1">
      <c r="B1" s="1" t="s">
        <v>33</v>
      </c>
      <c r="C1" s="2"/>
      <c r="D1" s="2"/>
      <c r="E1" s="2"/>
      <c r="F1" s="2"/>
      <c r="G1" s="2"/>
      <c r="H1" s="2"/>
      <c r="I1" s="55"/>
      <c r="J1" s="55"/>
      <c r="K1" s="55"/>
      <c r="L1" s="55"/>
    </row>
    <row r="2" spans="2:14" ht="15" customHeight="1" thickBot="1">
      <c r="B2" s="5"/>
      <c r="C2" s="5"/>
      <c r="D2" s="5"/>
      <c r="E2" s="5"/>
      <c r="F2" s="5"/>
      <c r="G2" s="5"/>
      <c r="H2" s="5"/>
      <c r="I2" s="56"/>
      <c r="J2" s="57"/>
      <c r="L2" s="59" t="s">
        <v>34</v>
      </c>
    </row>
    <row r="3" spans="2:14" ht="15" customHeight="1">
      <c r="B3" s="9"/>
      <c r="C3" s="60" t="s">
        <v>35</v>
      </c>
      <c r="D3" s="61"/>
      <c r="E3" s="62"/>
      <c r="F3" s="32"/>
      <c r="G3" s="63"/>
      <c r="H3" s="64"/>
      <c r="I3" s="65" t="s">
        <v>36</v>
      </c>
      <c r="J3" s="66"/>
      <c r="K3" s="65" t="s">
        <v>37</v>
      </c>
      <c r="L3" s="66"/>
    </row>
    <row r="4" spans="2:14" ht="15" customHeight="1">
      <c r="B4" s="9"/>
      <c r="C4" s="2"/>
      <c r="D4" s="67" t="s">
        <v>38</v>
      </c>
      <c r="E4" s="68" t="s">
        <v>39</v>
      </c>
      <c r="F4" s="69" t="s">
        <v>40</v>
      </c>
      <c r="G4" s="68" t="s">
        <v>41</v>
      </c>
      <c r="H4" s="70" t="s">
        <v>42</v>
      </c>
      <c r="I4" s="71"/>
      <c r="J4" s="72"/>
      <c r="K4" s="71"/>
      <c r="L4" s="72"/>
    </row>
    <row r="5" spans="2:14" ht="30.75" customHeight="1" thickBot="1">
      <c r="B5" s="73" t="s">
        <v>43</v>
      </c>
      <c r="C5" s="74"/>
      <c r="D5" s="75" t="s">
        <v>44</v>
      </c>
      <c r="E5" s="76"/>
      <c r="F5" s="76"/>
      <c r="G5" s="76" t="s">
        <v>45</v>
      </c>
      <c r="H5" s="77" t="s">
        <v>46</v>
      </c>
      <c r="I5" s="78" t="s">
        <v>47</v>
      </c>
      <c r="J5" s="79" t="s">
        <v>48</v>
      </c>
      <c r="K5" s="78" t="s">
        <v>49</v>
      </c>
      <c r="L5" s="79" t="s">
        <v>50</v>
      </c>
      <c r="N5" s="80"/>
    </row>
    <row r="6" spans="2:14" ht="15" customHeight="1">
      <c r="B6" s="9"/>
      <c r="C6" s="81" t="s">
        <v>51</v>
      </c>
      <c r="D6" s="82">
        <v>582</v>
      </c>
      <c r="E6" s="83">
        <v>579</v>
      </c>
      <c r="F6" s="84">
        <v>565</v>
      </c>
      <c r="G6" s="85">
        <v>655</v>
      </c>
      <c r="H6" s="86">
        <v>652</v>
      </c>
      <c r="I6" s="87">
        <f t="shared" ref="I6:I9" si="0">H6-G6</f>
        <v>-3</v>
      </c>
      <c r="J6" s="88">
        <f t="shared" ref="J6:J36" si="1">IF(AND(G6=0,H6&gt;0),"皆増　",IF(AND(G6&gt;0,H6=0),"皆減　",IF(AND(G6=0,H6=0),"",ROUND(I6/G6*100,1))))</f>
        <v>-0.5</v>
      </c>
      <c r="K6" s="89">
        <f>H6-D6</f>
        <v>70</v>
      </c>
      <c r="L6" s="90">
        <f t="shared" ref="L6:L9" si="2">IF(AND($D6=0,H6&gt;0),"皆増　",IF(AND($D6&gt;0,H6=0),"皆減　",IF(AND($D6=0,H6=0),"",ROUND(K6/$D6*100,1))))</f>
        <v>12</v>
      </c>
    </row>
    <row r="7" spans="2:14" ht="15" customHeight="1">
      <c r="B7" s="9"/>
      <c r="C7" s="81" t="s">
        <v>52</v>
      </c>
      <c r="D7" s="82"/>
      <c r="E7" s="83"/>
      <c r="F7" s="84"/>
      <c r="G7" s="85"/>
      <c r="H7" s="86"/>
      <c r="I7" s="87">
        <f t="shared" si="0"/>
        <v>0</v>
      </c>
      <c r="J7" s="88" t="str">
        <f t="shared" si="1"/>
        <v/>
      </c>
      <c r="K7" s="89">
        <f t="shared" ref="K7:K9" si="3">H7-D7</f>
        <v>0</v>
      </c>
      <c r="L7" s="90" t="str">
        <f t="shared" si="2"/>
        <v/>
      </c>
    </row>
    <row r="8" spans="2:14" ht="15" customHeight="1">
      <c r="B8" s="9"/>
      <c r="C8" s="81" t="s">
        <v>53</v>
      </c>
      <c r="D8" s="82">
        <v>2</v>
      </c>
      <c r="E8" s="83">
        <v>2</v>
      </c>
      <c r="F8" s="84">
        <v>2</v>
      </c>
      <c r="G8" s="85">
        <v>2</v>
      </c>
      <c r="H8" s="86">
        <v>2</v>
      </c>
      <c r="I8" s="87">
        <f t="shared" si="0"/>
        <v>0</v>
      </c>
      <c r="J8" s="88">
        <f t="shared" si="1"/>
        <v>0</v>
      </c>
      <c r="K8" s="89">
        <f t="shared" si="3"/>
        <v>0</v>
      </c>
      <c r="L8" s="90">
        <f t="shared" si="2"/>
        <v>0</v>
      </c>
    </row>
    <row r="9" spans="2:14" ht="15" customHeight="1">
      <c r="B9" s="91" t="s">
        <v>54</v>
      </c>
      <c r="C9" s="81" t="s">
        <v>55</v>
      </c>
      <c r="D9" s="82"/>
      <c r="E9" s="83"/>
      <c r="F9" s="84"/>
      <c r="G9" s="85"/>
      <c r="H9" s="86"/>
      <c r="I9" s="87">
        <f t="shared" si="0"/>
        <v>0</v>
      </c>
      <c r="J9" s="88" t="str">
        <f t="shared" si="1"/>
        <v/>
      </c>
      <c r="K9" s="89">
        <f t="shared" si="3"/>
        <v>0</v>
      </c>
      <c r="L9" s="90" t="str">
        <f t="shared" si="2"/>
        <v/>
      </c>
    </row>
    <row r="10" spans="2:14" ht="15" customHeight="1">
      <c r="B10" s="9"/>
      <c r="C10" s="81" t="s">
        <v>56</v>
      </c>
      <c r="D10" s="82">
        <v>3870</v>
      </c>
      <c r="E10" s="83">
        <v>3927</v>
      </c>
      <c r="F10" s="84">
        <v>3988</v>
      </c>
      <c r="G10" s="85">
        <v>4388</v>
      </c>
      <c r="H10" s="86">
        <v>4492</v>
      </c>
      <c r="I10" s="87">
        <f>H10-G10</f>
        <v>104</v>
      </c>
      <c r="J10" s="92">
        <f t="shared" si="1"/>
        <v>2.4</v>
      </c>
      <c r="K10" s="89">
        <f>H10-D10</f>
        <v>622</v>
      </c>
      <c r="L10" s="90">
        <f>IF(AND($D10=0,H10&gt;0),"皆増　",IF(AND($D10&gt;0,H10=0),"皆減　",IF(AND($D10=0,H10=0),"",ROUND(K10/$D10*100,1))))</f>
        <v>16.100000000000001</v>
      </c>
    </row>
    <row r="11" spans="2:14" ht="15" customHeight="1">
      <c r="B11" s="9"/>
      <c r="C11" s="81" t="s">
        <v>57</v>
      </c>
      <c r="D11" s="82">
        <v>301</v>
      </c>
      <c r="E11" s="83">
        <v>302</v>
      </c>
      <c r="F11" s="84">
        <v>308</v>
      </c>
      <c r="G11" s="85">
        <v>340</v>
      </c>
      <c r="H11" s="86">
        <v>338</v>
      </c>
      <c r="I11" s="87">
        <f t="shared" ref="I11:I36" si="4">H11-G11</f>
        <v>-2</v>
      </c>
      <c r="J11" s="88">
        <f t="shared" si="1"/>
        <v>-0.6</v>
      </c>
      <c r="K11" s="89">
        <f t="shared" ref="K11:K37" si="5">H11-D11</f>
        <v>37</v>
      </c>
      <c r="L11" s="90">
        <f t="shared" ref="L11:L20" si="6">IF(AND($D11=0,H11&gt;0),"皆増　",IF(AND($D11&gt;0,H11=0),"皆減　",IF(AND($D11=0,H11=0),"",ROUND(K11/$D11*100,1))))</f>
        <v>12.3</v>
      </c>
    </row>
    <row r="12" spans="2:14" ht="15" customHeight="1">
      <c r="B12" s="91" t="s">
        <v>58</v>
      </c>
      <c r="C12" s="81" t="s">
        <v>59</v>
      </c>
      <c r="D12" s="82">
        <v>26</v>
      </c>
      <c r="E12" s="83">
        <v>26</v>
      </c>
      <c r="F12" s="84">
        <v>29</v>
      </c>
      <c r="G12" s="85">
        <v>35</v>
      </c>
      <c r="H12" s="86">
        <v>36</v>
      </c>
      <c r="I12" s="87">
        <f t="shared" si="4"/>
        <v>1</v>
      </c>
      <c r="J12" s="88">
        <f t="shared" si="1"/>
        <v>2.9</v>
      </c>
      <c r="K12" s="89">
        <f t="shared" si="5"/>
        <v>10</v>
      </c>
      <c r="L12" s="90">
        <f t="shared" si="6"/>
        <v>38.5</v>
      </c>
    </row>
    <row r="13" spans="2:14" ht="15" customHeight="1">
      <c r="B13" s="91"/>
      <c r="C13" s="81" t="s">
        <v>60</v>
      </c>
      <c r="D13" s="82">
        <v>16</v>
      </c>
      <c r="E13" s="83">
        <v>16</v>
      </c>
      <c r="F13" s="84">
        <v>18</v>
      </c>
      <c r="G13" s="85">
        <v>25</v>
      </c>
      <c r="H13" s="86">
        <v>25</v>
      </c>
      <c r="I13" s="87">
        <f t="shared" si="4"/>
        <v>0</v>
      </c>
      <c r="J13" s="88">
        <f t="shared" si="1"/>
        <v>0</v>
      </c>
      <c r="K13" s="89">
        <f t="shared" si="5"/>
        <v>9</v>
      </c>
      <c r="L13" s="90">
        <f t="shared" si="6"/>
        <v>56.3</v>
      </c>
    </row>
    <row r="14" spans="2:14" ht="15" customHeight="1">
      <c r="B14" s="91"/>
      <c r="C14" s="81" t="s">
        <v>61</v>
      </c>
      <c r="D14" s="82"/>
      <c r="E14" s="83"/>
      <c r="F14" s="84"/>
      <c r="G14" s="85">
        <v>1</v>
      </c>
      <c r="H14" s="86">
        <v>1</v>
      </c>
      <c r="I14" s="87">
        <f t="shared" si="4"/>
        <v>0</v>
      </c>
      <c r="J14" s="88">
        <f t="shared" si="1"/>
        <v>0</v>
      </c>
      <c r="K14" s="89">
        <f t="shared" si="5"/>
        <v>1</v>
      </c>
      <c r="L14" s="90" t="str">
        <f t="shared" si="6"/>
        <v>皆増　</v>
      </c>
    </row>
    <row r="15" spans="2:14" ht="15" customHeight="1">
      <c r="B15" s="91"/>
      <c r="C15" s="81" t="s">
        <v>62</v>
      </c>
      <c r="D15" s="82">
        <v>1</v>
      </c>
      <c r="E15" s="83">
        <v>1</v>
      </c>
      <c r="F15" s="84">
        <v>1</v>
      </c>
      <c r="G15" s="85">
        <v>3</v>
      </c>
      <c r="H15" s="86">
        <v>3</v>
      </c>
      <c r="I15" s="87">
        <f t="shared" si="4"/>
        <v>0</v>
      </c>
      <c r="J15" s="88">
        <f t="shared" si="1"/>
        <v>0</v>
      </c>
      <c r="K15" s="89">
        <f t="shared" si="5"/>
        <v>2</v>
      </c>
      <c r="L15" s="90">
        <f t="shared" si="6"/>
        <v>200</v>
      </c>
    </row>
    <row r="16" spans="2:14" ht="15" customHeight="1">
      <c r="B16" s="9"/>
      <c r="C16" s="81" t="s">
        <v>63</v>
      </c>
      <c r="D16" s="82"/>
      <c r="E16" s="83"/>
      <c r="F16" s="84"/>
      <c r="G16" s="85"/>
      <c r="H16" s="86"/>
      <c r="I16" s="87">
        <f t="shared" si="4"/>
        <v>0</v>
      </c>
      <c r="J16" s="88" t="str">
        <f t="shared" si="1"/>
        <v/>
      </c>
      <c r="K16" s="89">
        <f t="shared" si="5"/>
        <v>0</v>
      </c>
      <c r="L16" s="90" t="str">
        <f t="shared" si="6"/>
        <v/>
      </c>
    </row>
    <row r="17" spans="2:12" ht="15" customHeight="1">
      <c r="B17" s="91" t="s">
        <v>64</v>
      </c>
      <c r="C17" s="81" t="s">
        <v>65</v>
      </c>
      <c r="D17" s="82">
        <v>1</v>
      </c>
      <c r="E17" s="83">
        <v>1</v>
      </c>
      <c r="F17" s="84">
        <v>1</v>
      </c>
      <c r="G17" s="85">
        <v>1</v>
      </c>
      <c r="H17" s="86">
        <v>1</v>
      </c>
      <c r="I17" s="87">
        <f t="shared" si="4"/>
        <v>0</v>
      </c>
      <c r="J17" s="88">
        <f t="shared" si="1"/>
        <v>0</v>
      </c>
      <c r="K17" s="89">
        <f t="shared" si="5"/>
        <v>0</v>
      </c>
      <c r="L17" s="90">
        <f t="shared" si="6"/>
        <v>0</v>
      </c>
    </row>
    <row r="18" spans="2:12" ht="15" customHeight="1">
      <c r="B18" s="9"/>
      <c r="C18" s="81" t="s">
        <v>66</v>
      </c>
      <c r="D18" s="93">
        <v>61</v>
      </c>
      <c r="E18" s="94">
        <v>56</v>
      </c>
      <c r="F18" s="95">
        <v>52</v>
      </c>
      <c r="G18" s="96">
        <v>52</v>
      </c>
      <c r="H18" s="97">
        <v>54</v>
      </c>
      <c r="I18" s="87">
        <f t="shared" si="4"/>
        <v>2</v>
      </c>
      <c r="J18" s="88">
        <f t="shared" si="1"/>
        <v>3.8</v>
      </c>
      <c r="K18" s="89">
        <f t="shared" si="5"/>
        <v>-7</v>
      </c>
      <c r="L18" s="90">
        <f t="shared" si="6"/>
        <v>-11.5</v>
      </c>
    </row>
    <row r="19" spans="2:12" ht="15" customHeight="1">
      <c r="B19" s="9"/>
      <c r="C19" s="98" t="s">
        <v>67</v>
      </c>
      <c r="D19" s="99"/>
      <c r="E19" s="100"/>
      <c r="F19" s="101"/>
      <c r="G19" s="102"/>
      <c r="H19" s="103"/>
      <c r="I19" s="104">
        <f t="shared" si="4"/>
        <v>0</v>
      </c>
      <c r="J19" s="105" t="str">
        <f t="shared" si="1"/>
        <v/>
      </c>
      <c r="K19" s="106">
        <f t="shared" si="5"/>
        <v>0</v>
      </c>
      <c r="L19" s="107" t="str">
        <f t="shared" si="6"/>
        <v/>
      </c>
    </row>
    <row r="20" spans="2:12" ht="15" customHeight="1" thickBot="1">
      <c r="B20" s="11"/>
      <c r="C20" s="13" t="s">
        <v>68</v>
      </c>
      <c r="D20" s="108">
        <v>4860</v>
      </c>
      <c r="E20" s="109">
        <v>4910</v>
      </c>
      <c r="F20" s="5">
        <v>4964</v>
      </c>
      <c r="G20" s="110">
        <f>SUM(G6:G19)</f>
        <v>5502</v>
      </c>
      <c r="H20" s="111">
        <f>SUM(H6:H19)</f>
        <v>5604</v>
      </c>
      <c r="I20" s="112">
        <f t="shared" si="4"/>
        <v>102</v>
      </c>
      <c r="J20" s="113">
        <f t="shared" si="1"/>
        <v>1.9</v>
      </c>
      <c r="K20" s="114">
        <f t="shared" si="5"/>
        <v>744</v>
      </c>
      <c r="L20" s="115">
        <f t="shared" si="6"/>
        <v>15.3</v>
      </c>
    </row>
    <row r="21" spans="2:12" ht="15" customHeight="1">
      <c r="B21" s="9"/>
      <c r="C21" s="81" t="s">
        <v>69</v>
      </c>
      <c r="D21" s="82">
        <v>1</v>
      </c>
      <c r="E21" s="83">
        <v>1</v>
      </c>
      <c r="F21" s="84">
        <v>1</v>
      </c>
      <c r="G21" s="85">
        <v>1</v>
      </c>
      <c r="H21" s="86">
        <v>1</v>
      </c>
      <c r="I21" s="87">
        <f t="shared" si="4"/>
        <v>0</v>
      </c>
      <c r="J21" s="88">
        <f t="shared" si="1"/>
        <v>0</v>
      </c>
      <c r="K21" s="89">
        <f>H21-D21</f>
        <v>0</v>
      </c>
      <c r="L21" s="90">
        <f>IF(AND($D21=0,H21&gt;0),"皆増　",IF(AND($D21&gt;0,H21=0),"皆減　",IF(AND($D21=0,H21=0),"",ROUND(K21/$D21*100,1))))</f>
        <v>0</v>
      </c>
    </row>
    <row r="22" spans="2:12" ht="15" customHeight="1">
      <c r="B22" s="9"/>
      <c r="C22" s="81" t="s">
        <v>70</v>
      </c>
      <c r="D22" s="82">
        <v>51</v>
      </c>
      <c r="E22" s="83">
        <v>49</v>
      </c>
      <c r="F22" s="84">
        <v>51</v>
      </c>
      <c r="G22" s="85">
        <v>49</v>
      </c>
      <c r="H22" s="86">
        <v>49</v>
      </c>
      <c r="I22" s="116">
        <f t="shared" si="4"/>
        <v>0</v>
      </c>
      <c r="J22" s="88">
        <f t="shared" si="1"/>
        <v>0</v>
      </c>
      <c r="K22" s="117">
        <f>H22-D22</f>
        <v>-2</v>
      </c>
      <c r="L22" s="90">
        <f t="shared" ref="L22:L36" si="7">IF(AND($D22=0,H22&gt;0),"皆増　",IF(AND($D22&gt;0,H22=0),"皆減　",IF(AND($D22=0,H22=0),"",ROUND(K22/$D22*100,1))))</f>
        <v>-3.9</v>
      </c>
    </row>
    <row r="23" spans="2:12" ht="15" customHeight="1">
      <c r="B23" s="9"/>
      <c r="C23" s="81" t="s">
        <v>71</v>
      </c>
      <c r="D23" s="82"/>
      <c r="E23" s="83"/>
      <c r="F23" s="84"/>
      <c r="G23" s="85"/>
      <c r="H23" s="86"/>
      <c r="I23" s="87">
        <f t="shared" si="4"/>
        <v>0</v>
      </c>
      <c r="J23" s="88" t="str">
        <f t="shared" si="1"/>
        <v/>
      </c>
      <c r="K23" s="89">
        <f t="shared" si="5"/>
        <v>0</v>
      </c>
      <c r="L23" s="90" t="str">
        <f t="shared" si="7"/>
        <v/>
      </c>
    </row>
    <row r="24" spans="2:12" ht="15" customHeight="1">
      <c r="B24" s="9"/>
      <c r="C24" s="81" t="s">
        <v>57</v>
      </c>
      <c r="D24" s="82">
        <v>27</v>
      </c>
      <c r="E24" s="83">
        <v>25</v>
      </c>
      <c r="F24" s="84">
        <v>22</v>
      </c>
      <c r="G24" s="85">
        <v>11</v>
      </c>
      <c r="H24" s="86">
        <v>11</v>
      </c>
      <c r="I24" s="87">
        <f t="shared" si="4"/>
        <v>0</v>
      </c>
      <c r="J24" s="88">
        <f t="shared" si="1"/>
        <v>0</v>
      </c>
      <c r="K24" s="89">
        <f t="shared" si="5"/>
        <v>-16</v>
      </c>
      <c r="L24" s="90">
        <f t="shared" si="7"/>
        <v>-59.3</v>
      </c>
    </row>
    <row r="25" spans="2:12" ht="15" customHeight="1">
      <c r="B25" s="91" t="s">
        <v>54</v>
      </c>
      <c r="C25" s="81" t="s">
        <v>59</v>
      </c>
      <c r="D25" s="82">
        <v>14</v>
      </c>
      <c r="E25" s="83">
        <v>13</v>
      </c>
      <c r="F25" s="84">
        <v>11</v>
      </c>
      <c r="G25" s="85">
        <v>9</v>
      </c>
      <c r="H25" s="86">
        <v>10</v>
      </c>
      <c r="I25" s="116">
        <f t="shared" si="4"/>
        <v>1</v>
      </c>
      <c r="J25" s="88">
        <f t="shared" si="1"/>
        <v>11.1</v>
      </c>
      <c r="K25" s="117">
        <f t="shared" si="5"/>
        <v>-4</v>
      </c>
      <c r="L25" s="90">
        <f t="shared" si="7"/>
        <v>-28.6</v>
      </c>
    </row>
    <row r="26" spans="2:12" ht="15" customHeight="1">
      <c r="B26" s="9"/>
      <c r="C26" s="81" t="s">
        <v>72</v>
      </c>
      <c r="D26" s="82">
        <v>11</v>
      </c>
      <c r="E26" s="83">
        <v>11</v>
      </c>
      <c r="F26" s="84">
        <v>10</v>
      </c>
      <c r="G26" s="85">
        <v>8</v>
      </c>
      <c r="H26" s="86">
        <v>9</v>
      </c>
      <c r="I26" s="87">
        <f t="shared" si="4"/>
        <v>1</v>
      </c>
      <c r="J26" s="88">
        <f t="shared" si="1"/>
        <v>12.5</v>
      </c>
      <c r="K26" s="89">
        <f t="shared" si="5"/>
        <v>-2</v>
      </c>
      <c r="L26" s="90">
        <f t="shared" si="7"/>
        <v>-18.2</v>
      </c>
    </row>
    <row r="27" spans="2:12" ht="15" customHeight="1">
      <c r="B27" s="91" t="s">
        <v>73</v>
      </c>
      <c r="C27" s="81" t="s">
        <v>74</v>
      </c>
      <c r="D27" s="82">
        <v>4</v>
      </c>
      <c r="E27" s="83">
        <v>4</v>
      </c>
      <c r="F27" s="84">
        <v>4</v>
      </c>
      <c r="G27" s="85">
        <v>3</v>
      </c>
      <c r="H27" s="86">
        <v>4</v>
      </c>
      <c r="I27" s="116">
        <f t="shared" si="4"/>
        <v>1</v>
      </c>
      <c r="J27" s="88">
        <f t="shared" si="1"/>
        <v>33.299999999999997</v>
      </c>
      <c r="K27" s="117">
        <f t="shared" si="5"/>
        <v>0</v>
      </c>
      <c r="L27" s="90">
        <f t="shared" si="7"/>
        <v>0</v>
      </c>
    </row>
    <row r="28" spans="2:12" ht="15" customHeight="1">
      <c r="B28" s="9"/>
      <c r="C28" s="81" t="s">
        <v>75</v>
      </c>
      <c r="D28" s="82"/>
      <c r="E28" s="83"/>
      <c r="F28" s="84"/>
      <c r="G28" s="85"/>
      <c r="H28" s="86">
        <v>0</v>
      </c>
      <c r="I28" s="87">
        <f t="shared" si="4"/>
        <v>0</v>
      </c>
      <c r="J28" s="88" t="str">
        <f t="shared" si="1"/>
        <v/>
      </c>
      <c r="K28" s="89">
        <f t="shared" si="5"/>
        <v>0</v>
      </c>
      <c r="L28" s="90" t="str">
        <f t="shared" si="7"/>
        <v/>
      </c>
    </row>
    <row r="29" spans="2:12" ht="15" customHeight="1">
      <c r="B29" s="91" t="s">
        <v>58</v>
      </c>
      <c r="C29" s="81" t="s">
        <v>62</v>
      </c>
      <c r="D29" s="82">
        <v>8</v>
      </c>
      <c r="E29" s="83">
        <v>8</v>
      </c>
      <c r="F29" s="84">
        <v>8</v>
      </c>
      <c r="G29" s="85">
        <v>8</v>
      </c>
      <c r="H29" s="86">
        <v>8</v>
      </c>
      <c r="I29" s="87">
        <f t="shared" si="4"/>
        <v>0</v>
      </c>
      <c r="J29" s="88">
        <f t="shared" si="1"/>
        <v>0</v>
      </c>
      <c r="K29" s="89">
        <f t="shared" si="5"/>
        <v>0</v>
      </c>
      <c r="L29" s="90">
        <f t="shared" si="7"/>
        <v>0</v>
      </c>
    </row>
    <row r="30" spans="2:12" ht="15" customHeight="1">
      <c r="B30" s="9"/>
      <c r="C30" s="118" t="s">
        <v>76</v>
      </c>
      <c r="D30" s="82">
        <v>3</v>
      </c>
      <c r="E30" s="83">
        <v>3</v>
      </c>
      <c r="F30" s="84">
        <v>3</v>
      </c>
      <c r="G30" s="85">
        <v>3</v>
      </c>
      <c r="H30" s="86">
        <v>3</v>
      </c>
      <c r="I30" s="116">
        <f t="shared" si="4"/>
        <v>0</v>
      </c>
      <c r="J30" s="88">
        <f t="shared" si="1"/>
        <v>0</v>
      </c>
      <c r="K30" s="117">
        <f t="shared" si="5"/>
        <v>0</v>
      </c>
      <c r="L30" s="90">
        <f t="shared" si="7"/>
        <v>0</v>
      </c>
    </row>
    <row r="31" spans="2:12" ht="15.75" customHeight="1">
      <c r="B31" s="91" t="s">
        <v>64</v>
      </c>
      <c r="C31" s="81" t="s">
        <v>77</v>
      </c>
      <c r="D31" s="82">
        <v>5</v>
      </c>
      <c r="E31" s="83">
        <v>6</v>
      </c>
      <c r="F31" s="84"/>
      <c r="G31" s="119"/>
      <c r="H31" s="86"/>
      <c r="I31" s="87">
        <f t="shared" si="4"/>
        <v>0</v>
      </c>
      <c r="J31" s="88" t="str">
        <f t="shared" si="1"/>
        <v/>
      </c>
      <c r="K31" s="89">
        <f t="shared" si="5"/>
        <v>-5</v>
      </c>
      <c r="L31" s="120" t="str">
        <f t="shared" si="7"/>
        <v>皆減　</v>
      </c>
    </row>
    <row r="32" spans="2:12" ht="15.75" customHeight="1">
      <c r="B32" s="9"/>
      <c r="C32" s="81" t="s">
        <v>63</v>
      </c>
      <c r="D32" s="82">
        <v>1</v>
      </c>
      <c r="E32" s="83">
        <v>1</v>
      </c>
      <c r="F32" s="84">
        <v>1</v>
      </c>
      <c r="G32" s="119"/>
      <c r="H32" s="86"/>
      <c r="I32" s="87">
        <f t="shared" si="4"/>
        <v>0</v>
      </c>
      <c r="J32" s="88" t="str">
        <f t="shared" si="1"/>
        <v/>
      </c>
      <c r="K32" s="89">
        <f t="shared" si="5"/>
        <v>-1</v>
      </c>
      <c r="L32" s="120" t="str">
        <f t="shared" si="7"/>
        <v>皆減　</v>
      </c>
    </row>
    <row r="33" spans="2:12">
      <c r="B33" s="9"/>
      <c r="C33" s="81" t="s">
        <v>78</v>
      </c>
      <c r="D33" s="82"/>
      <c r="E33" s="83"/>
      <c r="F33" s="84"/>
      <c r="G33" s="119"/>
      <c r="H33" s="86"/>
      <c r="I33" s="87">
        <f t="shared" si="4"/>
        <v>0</v>
      </c>
      <c r="J33" s="88" t="str">
        <f t="shared" si="1"/>
        <v/>
      </c>
      <c r="K33" s="89">
        <f t="shared" si="5"/>
        <v>0</v>
      </c>
      <c r="L33" s="120" t="str">
        <f t="shared" si="7"/>
        <v/>
      </c>
    </row>
    <row r="34" spans="2:12">
      <c r="B34" s="9"/>
      <c r="C34" s="121" t="s">
        <v>65</v>
      </c>
      <c r="D34" s="122">
        <v>1</v>
      </c>
      <c r="E34" s="123">
        <v>1</v>
      </c>
      <c r="F34" s="124">
        <v>4</v>
      </c>
      <c r="G34" s="119">
        <v>4</v>
      </c>
      <c r="H34" s="86">
        <v>4</v>
      </c>
      <c r="I34" s="87">
        <f t="shared" si="4"/>
        <v>0</v>
      </c>
      <c r="J34" s="88">
        <f t="shared" si="1"/>
        <v>0</v>
      </c>
      <c r="K34" s="89">
        <f>H34-D34</f>
        <v>3</v>
      </c>
      <c r="L34" s="120">
        <f t="shared" si="7"/>
        <v>300</v>
      </c>
    </row>
    <row r="35" spans="2:12">
      <c r="B35" s="9"/>
      <c r="C35" s="125" t="s">
        <v>66</v>
      </c>
      <c r="D35" s="99">
        <v>339</v>
      </c>
      <c r="E35" s="100">
        <v>339</v>
      </c>
      <c r="F35" s="101">
        <v>337</v>
      </c>
      <c r="G35" s="126">
        <v>451</v>
      </c>
      <c r="H35" s="127">
        <v>476</v>
      </c>
      <c r="I35" s="104">
        <f>H35-G35</f>
        <v>25</v>
      </c>
      <c r="J35" s="105">
        <f t="shared" si="1"/>
        <v>5.5</v>
      </c>
      <c r="K35" s="106">
        <f t="shared" si="5"/>
        <v>137</v>
      </c>
      <c r="L35" s="128">
        <f t="shared" si="7"/>
        <v>40.4</v>
      </c>
    </row>
    <row r="36" spans="2:12">
      <c r="B36" s="129"/>
      <c r="C36" s="130" t="s">
        <v>68</v>
      </c>
      <c r="D36" s="131">
        <v>465</v>
      </c>
      <c r="E36" s="132">
        <v>461</v>
      </c>
      <c r="F36" s="133">
        <v>452</v>
      </c>
      <c r="G36" s="134">
        <f>SUM(G21:G35)</f>
        <v>547</v>
      </c>
      <c r="H36" s="135">
        <f>SUM(H21:H35)</f>
        <v>575</v>
      </c>
      <c r="I36" s="87">
        <f t="shared" si="4"/>
        <v>28</v>
      </c>
      <c r="J36" s="136">
        <f t="shared" si="1"/>
        <v>5.0999999999999996</v>
      </c>
      <c r="K36" s="89">
        <f t="shared" si="5"/>
        <v>110</v>
      </c>
      <c r="L36" s="137">
        <f t="shared" si="7"/>
        <v>23.7</v>
      </c>
    </row>
    <row r="37" spans="2:12">
      <c r="B37" s="138" t="s">
        <v>79</v>
      </c>
      <c r="C37" s="139"/>
      <c r="D37" s="131">
        <v>5325</v>
      </c>
      <c r="E37" s="132">
        <v>5371</v>
      </c>
      <c r="F37" s="133">
        <v>5416</v>
      </c>
      <c r="G37" s="134">
        <f>G20+G36</f>
        <v>6049</v>
      </c>
      <c r="H37" s="140">
        <f>H20+H36</f>
        <v>6179</v>
      </c>
      <c r="I37" s="141">
        <f>H37-G37</f>
        <v>130</v>
      </c>
      <c r="J37" s="142">
        <f>IF(AND(G37=0,H37&gt;0),"皆増　",IF(AND(G37&gt;0,H37=0),"皆減　",IF(AND(G37=0,H37=0),"",ROUND((H37-G37)/G37*100,1))))</f>
        <v>2.1</v>
      </c>
      <c r="K37" s="143">
        <f t="shared" si="5"/>
        <v>854</v>
      </c>
      <c r="L37" s="144">
        <f>IF(AND($D37=0,H37&gt;0),"皆増　",IF(AND($D37&gt;0,H37=0),"皆減　",IF(AND($D37=0,H37=0),"",ROUND(K37/$D37*100,1))))</f>
        <v>16</v>
      </c>
    </row>
    <row r="38" spans="2:12">
      <c r="B38" s="145" t="s">
        <v>80</v>
      </c>
      <c r="C38" s="146"/>
      <c r="D38" s="147">
        <v>5038</v>
      </c>
      <c r="E38" s="148">
        <v>5083</v>
      </c>
      <c r="F38" s="149">
        <v>5133</v>
      </c>
      <c r="G38" s="150">
        <v>5761</v>
      </c>
      <c r="H38" s="151">
        <f>H37-H39</f>
        <v>5888</v>
      </c>
      <c r="I38" s="152">
        <f>H38-G38</f>
        <v>127</v>
      </c>
      <c r="J38" s="153">
        <f>IF(AND(G38=0,H38&gt;0),"皆増　",IF(AND(G38&gt;0,H38=0),"皆減　",IF(AND(G38=0,H38=0),"",ROUND((H38-G38)/G38*100,1))))</f>
        <v>2.2000000000000002</v>
      </c>
      <c r="K38" s="154">
        <f>H38-D38</f>
        <v>850</v>
      </c>
      <c r="L38" s="153">
        <f t="shared" ref="L38" si="8">IF(AND($D38=0,H38&gt;0),"皆増　",IF(AND($D38&gt;0,H38=0),"皆減　",IF(AND($D38=0,H38=0),"",ROUND(K38/$D38*100,1))))</f>
        <v>16.899999999999999</v>
      </c>
    </row>
    <row r="39" spans="2:12" ht="17" thickBot="1">
      <c r="B39" s="155" t="s">
        <v>81</v>
      </c>
      <c r="C39" s="156"/>
      <c r="D39" s="157">
        <v>287</v>
      </c>
      <c r="E39" s="158">
        <v>288</v>
      </c>
      <c r="F39" s="159">
        <v>283</v>
      </c>
      <c r="G39" s="160">
        <v>288</v>
      </c>
      <c r="H39" s="161">
        <v>291</v>
      </c>
      <c r="I39" s="162">
        <f>H39-G39</f>
        <v>3</v>
      </c>
      <c r="J39" s="163">
        <f>IF(AND(G39=0,H39&gt;0),"皆増　",IF(AND(G39&gt;0,H39=0),"皆減　",IF(AND(G39=0,H39=0),"",ROUND((H39-G39)/G39*100,1))))</f>
        <v>1</v>
      </c>
      <c r="K39" s="162">
        <f>H39-D39</f>
        <v>4</v>
      </c>
      <c r="L39" s="163">
        <f>IF(AND($D39=0,H39&gt;0),"皆増　",IF(AND($D39&gt;0,H39=0),"皆減　",IF(AND($D39=0,H39=0),"",ROUND(K39/$D39*100,1))))</f>
        <v>1.4</v>
      </c>
    </row>
    <row r="40" spans="2:12" ht="7.5" customHeight="1">
      <c r="B40" s="2"/>
      <c r="C40" s="2"/>
      <c r="D40" s="2"/>
      <c r="E40" s="2"/>
      <c r="F40" s="2"/>
      <c r="G40" s="2"/>
      <c r="H40" s="2"/>
    </row>
    <row r="41" spans="2:12">
      <c r="B41" s="8"/>
      <c r="C41" s="32"/>
      <c r="D41" s="1"/>
      <c r="E41" s="1"/>
      <c r="F41" s="1"/>
      <c r="G41" s="1"/>
      <c r="H41" s="1"/>
    </row>
    <row r="42" spans="2:12">
      <c r="C42" s="32"/>
    </row>
  </sheetData>
  <mergeCells count="6">
    <mergeCell ref="I3:J4"/>
    <mergeCell ref="K3:L4"/>
    <mergeCell ref="B5:C5"/>
    <mergeCell ref="B37:C37"/>
    <mergeCell ref="B38:C38"/>
    <mergeCell ref="B39:C39"/>
  </mergeCells>
  <phoneticPr fontId="3"/>
  <pageMargins left="0.70866141732283472" right="0.19685039370078741" top="1.1023622047244095" bottom="0.31496062992125984" header="0.51181102362204722" footer="0.51181102362204722"/>
  <pageSetup paperSize="9" scale="7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1"/>
  <sheetViews>
    <sheetView showGridLines="0" showZeros="0" zoomScale="115" zoomScaleNormal="115" workbookViewId="0">
      <pane xSplit="3" ySplit="5" topLeftCell="D6" activePane="bottomRight" state="frozen"/>
      <selection activeCell="C28" sqref="C28"/>
      <selection pane="topRight" activeCell="C28" sqref="C28"/>
      <selection pane="bottomLeft" activeCell="C28" sqref="C28"/>
      <selection pane="bottomRight" activeCell="L15" sqref="L15"/>
    </sheetView>
  </sheetViews>
  <sheetFormatPr defaultColWidth="7.2109375" defaultRowHeight="13"/>
  <cols>
    <col min="1" max="1" width="1.28515625" style="58" customWidth="1"/>
    <col min="2" max="2" width="3.0703125" style="58" customWidth="1"/>
    <col min="3" max="3" width="12.92578125" style="58" customWidth="1"/>
    <col min="4" max="8" width="7.2109375" style="58" customWidth="1"/>
    <col min="9" max="12" width="8.0703125" style="58" customWidth="1"/>
    <col min="13" max="256" width="7.2109375" style="58"/>
    <col min="257" max="257" width="1.28515625" style="58" customWidth="1"/>
    <col min="258" max="258" width="3.0703125" style="58" customWidth="1"/>
    <col min="259" max="259" width="12.92578125" style="58" customWidth="1"/>
    <col min="260" max="264" width="7.2109375" style="58" customWidth="1"/>
    <col min="265" max="268" width="8.0703125" style="58" customWidth="1"/>
    <col min="269" max="512" width="7.2109375" style="58"/>
    <col min="513" max="513" width="1.28515625" style="58" customWidth="1"/>
    <col min="514" max="514" width="3.0703125" style="58" customWidth="1"/>
    <col min="515" max="515" width="12.92578125" style="58" customWidth="1"/>
    <col min="516" max="520" width="7.2109375" style="58" customWidth="1"/>
    <col min="521" max="524" width="8.0703125" style="58" customWidth="1"/>
    <col min="525" max="768" width="7.2109375" style="58"/>
    <col min="769" max="769" width="1.28515625" style="58" customWidth="1"/>
    <col min="770" max="770" width="3.0703125" style="58" customWidth="1"/>
    <col min="771" max="771" width="12.92578125" style="58" customWidth="1"/>
    <col min="772" max="776" width="7.2109375" style="58" customWidth="1"/>
    <col min="777" max="780" width="8.0703125" style="58" customWidth="1"/>
    <col min="781" max="1024" width="7.2109375" style="58"/>
    <col min="1025" max="1025" width="1.28515625" style="58" customWidth="1"/>
    <col min="1026" max="1026" width="3.0703125" style="58" customWidth="1"/>
    <col min="1027" max="1027" width="12.92578125" style="58" customWidth="1"/>
    <col min="1028" max="1032" width="7.2109375" style="58" customWidth="1"/>
    <col min="1033" max="1036" width="8.0703125" style="58" customWidth="1"/>
    <col min="1037" max="1280" width="7.2109375" style="58"/>
    <col min="1281" max="1281" width="1.28515625" style="58" customWidth="1"/>
    <col min="1282" max="1282" width="3.0703125" style="58" customWidth="1"/>
    <col min="1283" max="1283" width="12.92578125" style="58" customWidth="1"/>
    <col min="1284" max="1288" width="7.2109375" style="58" customWidth="1"/>
    <col min="1289" max="1292" width="8.0703125" style="58" customWidth="1"/>
    <col min="1293" max="1536" width="7.2109375" style="58"/>
    <col min="1537" max="1537" width="1.28515625" style="58" customWidth="1"/>
    <col min="1538" max="1538" width="3.0703125" style="58" customWidth="1"/>
    <col min="1539" max="1539" width="12.92578125" style="58" customWidth="1"/>
    <col min="1540" max="1544" width="7.2109375" style="58" customWidth="1"/>
    <col min="1545" max="1548" width="8.0703125" style="58" customWidth="1"/>
    <col min="1549" max="1792" width="7.2109375" style="58"/>
    <col min="1793" max="1793" width="1.28515625" style="58" customWidth="1"/>
    <col min="1794" max="1794" width="3.0703125" style="58" customWidth="1"/>
    <col min="1795" max="1795" width="12.92578125" style="58" customWidth="1"/>
    <col min="1796" max="1800" width="7.2109375" style="58" customWidth="1"/>
    <col min="1801" max="1804" width="8.0703125" style="58" customWidth="1"/>
    <col min="1805" max="2048" width="7.2109375" style="58"/>
    <col min="2049" max="2049" width="1.28515625" style="58" customWidth="1"/>
    <col min="2050" max="2050" width="3.0703125" style="58" customWidth="1"/>
    <col min="2051" max="2051" width="12.92578125" style="58" customWidth="1"/>
    <col min="2052" max="2056" width="7.2109375" style="58" customWidth="1"/>
    <col min="2057" max="2060" width="8.0703125" style="58" customWidth="1"/>
    <col min="2061" max="2304" width="7.2109375" style="58"/>
    <col min="2305" max="2305" width="1.28515625" style="58" customWidth="1"/>
    <col min="2306" max="2306" width="3.0703125" style="58" customWidth="1"/>
    <col min="2307" max="2307" width="12.92578125" style="58" customWidth="1"/>
    <col min="2308" max="2312" width="7.2109375" style="58" customWidth="1"/>
    <col min="2313" max="2316" width="8.0703125" style="58" customWidth="1"/>
    <col min="2317" max="2560" width="7.2109375" style="58"/>
    <col min="2561" max="2561" width="1.28515625" style="58" customWidth="1"/>
    <col min="2562" max="2562" width="3.0703125" style="58" customWidth="1"/>
    <col min="2563" max="2563" width="12.92578125" style="58" customWidth="1"/>
    <col min="2564" max="2568" width="7.2109375" style="58" customWidth="1"/>
    <col min="2569" max="2572" width="8.0703125" style="58" customWidth="1"/>
    <col min="2573" max="2816" width="7.2109375" style="58"/>
    <col min="2817" max="2817" width="1.28515625" style="58" customWidth="1"/>
    <col min="2818" max="2818" width="3.0703125" style="58" customWidth="1"/>
    <col min="2819" max="2819" width="12.92578125" style="58" customWidth="1"/>
    <col min="2820" max="2824" width="7.2109375" style="58" customWidth="1"/>
    <col min="2825" max="2828" width="8.0703125" style="58" customWidth="1"/>
    <col min="2829" max="3072" width="7.2109375" style="58"/>
    <col min="3073" max="3073" width="1.28515625" style="58" customWidth="1"/>
    <col min="3074" max="3074" width="3.0703125" style="58" customWidth="1"/>
    <col min="3075" max="3075" width="12.92578125" style="58" customWidth="1"/>
    <col min="3076" max="3080" width="7.2109375" style="58" customWidth="1"/>
    <col min="3081" max="3084" width="8.0703125" style="58" customWidth="1"/>
    <col min="3085" max="3328" width="7.2109375" style="58"/>
    <col min="3329" max="3329" width="1.28515625" style="58" customWidth="1"/>
    <col min="3330" max="3330" width="3.0703125" style="58" customWidth="1"/>
    <col min="3331" max="3331" width="12.92578125" style="58" customWidth="1"/>
    <col min="3332" max="3336" width="7.2109375" style="58" customWidth="1"/>
    <col min="3337" max="3340" width="8.0703125" style="58" customWidth="1"/>
    <col min="3341" max="3584" width="7.2109375" style="58"/>
    <col min="3585" max="3585" width="1.28515625" style="58" customWidth="1"/>
    <col min="3586" max="3586" width="3.0703125" style="58" customWidth="1"/>
    <col min="3587" max="3587" width="12.92578125" style="58" customWidth="1"/>
    <col min="3588" max="3592" width="7.2109375" style="58" customWidth="1"/>
    <col min="3593" max="3596" width="8.0703125" style="58" customWidth="1"/>
    <col min="3597" max="3840" width="7.2109375" style="58"/>
    <col min="3841" max="3841" width="1.28515625" style="58" customWidth="1"/>
    <col min="3842" max="3842" width="3.0703125" style="58" customWidth="1"/>
    <col min="3843" max="3843" width="12.92578125" style="58" customWidth="1"/>
    <col min="3844" max="3848" width="7.2109375" style="58" customWidth="1"/>
    <col min="3849" max="3852" width="8.0703125" style="58" customWidth="1"/>
    <col min="3853" max="4096" width="7.2109375" style="58"/>
    <col min="4097" max="4097" width="1.28515625" style="58" customWidth="1"/>
    <col min="4098" max="4098" width="3.0703125" style="58" customWidth="1"/>
    <col min="4099" max="4099" width="12.92578125" style="58" customWidth="1"/>
    <col min="4100" max="4104" width="7.2109375" style="58" customWidth="1"/>
    <col min="4105" max="4108" width="8.0703125" style="58" customWidth="1"/>
    <col min="4109" max="4352" width="7.2109375" style="58"/>
    <col min="4353" max="4353" width="1.28515625" style="58" customWidth="1"/>
    <col min="4354" max="4354" width="3.0703125" style="58" customWidth="1"/>
    <col min="4355" max="4355" width="12.92578125" style="58" customWidth="1"/>
    <col min="4356" max="4360" width="7.2109375" style="58" customWidth="1"/>
    <col min="4361" max="4364" width="8.0703125" style="58" customWidth="1"/>
    <col min="4365" max="4608" width="7.2109375" style="58"/>
    <col min="4609" max="4609" width="1.28515625" style="58" customWidth="1"/>
    <col min="4610" max="4610" width="3.0703125" style="58" customWidth="1"/>
    <col min="4611" max="4611" width="12.92578125" style="58" customWidth="1"/>
    <col min="4612" max="4616" width="7.2109375" style="58" customWidth="1"/>
    <col min="4617" max="4620" width="8.0703125" style="58" customWidth="1"/>
    <col min="4621" max="4864" width="7.2109375" style="58"/>
    <col min="4865" max="4865" width="1.28515625" style="58" customWidth="1"/>
    <col min="4866" max="4866" width="3.0703125" style="58" customWidth="1"/>
    <col min="4867" max="4867" width="12.92578125" style="58" customWidth="1"/>
    <col min="4868" max="4872" width="7.2109375" style="58" customWidth="1"/>
    <col min="4873" max="4876" width="8.0703125" style="58" customWidth="1"/>
    <col min="4877" max="5120" width="7.2109375" style="58"/>
    <col min="5121" max="5121" width="1.28515625" style="58" customWidth="1"/>
    <col min="5122" max="5122" width="3.0703125" style="58" customWidth="1"/>
    <col min="5123" max="5123" width="12.92578125" style="58" customWidth="1"/>
    <col min="5124" max="5128" width="7.2109375" style="58" customWidth="1"/>
    <col min="5129" max="5132" width="8.0703125" style="58" customWidth="1"/>
    <col min="5133" max="5376" width="7.2109375" style="58"/>
    <col min="5377" max="5377" width="1.28515625" style="58" customWidth="1"/>
    <col min="5378" max="5378" width="3.0703125" style="58" customWidth="1"/>
    <col min="5379" max="5379" width="12.92578125" style="58" customWidth="1"/>
    <col min="5380" max="5384" width="7.2109375" style="58" customWidth="1"/>
    <col min="5385" max="5388" width="8.0703125" style="58" customWidth="1"/>
    <col min="5389" max="5632" width="7.2109375" style="58"/>
    <col min="5633" max="5633" width="1.28515625" style="58" customWidth="1"/>
    <col min="5634" max="5634" width="3.0703125" style="58" customWidth="1"/>
    <col min="5635" max="5635" width="12.92578125" style="58" customWidth="1"/>
    <col min="5636" max="5640" width="7.2109375" style="58" customWidth="1"/>
    <col min="5641" max="5644" width="8.0703125" style="58" customWidth="1"/>
    <col min="5645" max="5888" width="7.2109375" style="58"/>
    <col min="5889" max="5889" width="1.28515625" style="58" customWidth="1"/>
    <col min="5890" max="5890" width="3.0703125" style="58" customWidth="1"/>
    <col min="5891" max="5891" width="12.92578125" style="58" customWidth="1"/>
    <col min="5892" max="5896" width="7.2109375" style="58" customWidth="1"/>
    <col min="5897" max="5900" width="8.0703125" style="58" customWidth="1"/>
    <col min="5901" max="6144" width="7.2109375" style="58"/>
    <col min="6145" max="6145" width="1.28515625" style="58" customWidth="1"/>
    <col min="6146" max="6146" width="3.0703125" style="58" customWidth="1"/>
    <col min="6147" max="6147" width="12.92578125" style="58" customWidth="1"/>
    <col min="6148" max="6152" width="7.2109375" style="58" customWidth="1"/>
    <col min="6153" max="6156" width="8.0703125" style="58" customWidth="1"/>
    <col min="6157" max="6400" width="7.2109375" style="58"/>
    <col min="6401" max="6401" width="1.28515625" style="58" customWidth="1"/>
    <col min="6402" max="6402" width="3.0703125" style="58" customWidth="1"/>
    <col min="6403" max="6403" width="12.92578125" style="58" customWidth="1"/>
    <col min="6404" max="6408" width="7.2109375" style="58" customWidth="1"/>
    <col min="6409" max="6412" width="8.0703125" style="58" customWidth="1"/>
    <col min="6413" max="6656" width="7.2109375" style="58"/>
    <col min="6657" max="6657" width="1.28515625" style="58" customWidth="1"/>
    <col min="6658" max="6658" width="3.0703125" style="58" customWidth="1"/>
    <col min="6659" max="6659" width="12.92578125" style="58" customWidth="1"/>
    <col min="6660" max="6664" width="7.2109375" style="58" customWidth="1"/>
    <col min="6665" max="6668" width="8.0703125" style="58" customWidth="1"/>
    <col min="6669" max="6912" width="7.2109375" style="58"/>
    <col min="6913" max="6913" width="1.28515625" style="58" customWidth="1"/>
    <col min="6914" max="6914" width="3.0703125" style="58" customWidth="1"/>
    <col min="6915" max="6915" width="12.92578125" style="58" customWidth="1"/>
    <col min="6916" max="6920" width="7.2109375" style="58" customWidth="1"/>
    <col min="6921" max="6924" width="8.0703125" style="58" customWidth="1"/>
    <col min="6925" max="7168" width="7.2109375" style="58"/>
    <col min="7169" max="7169" width="1.28515625" style="58" customWidth="1"/>
    <col min="7170" max="7170" width="3.0703125" style="58" customWidth="1"/>
    <col min="7171" max="7171" width="12.92578125" style="58" customWidth="1"/>
    <col min="7172" max="7176" width="7.2109375" style="58" customWidth="1"/>
    <col min="7177" max="7180" width="8.0703125" style="58" customWidth="1"/>
    <col min="7181" max="7424" width="7.2109375" style="58"/>
    <col min="7425" max="7425" width="1.28515625" style="58" customWidth="1"/>
    <col min="7426" max="7426" width="3.0703125" style="58" customWidth="1"/>
    <col min="7427" max="7427" width="12.92578125" style="58" customWidth="1"/>
    <col min="7428" max="7432" width="7.2109375" style="58" customWidth="1"/>
    <col min="7433" max="7436" width="8.0703125" style="58" customWidth="1"/>
    <col min="7437" max="7680" width="7.2109375" style="58"/>
    <col min="7681" max="7681" width="1.28515625" style="58" customWidth="1"/>
    <col min="7682" max="7682" width="3.0703125" style="58" customWidth="1"/>
    <col min="7683" max="7683" width="12.92578125" style="58" customWidth="1"/>
    <col min="7684" max="7688" width="7.2109375" style="58" customWidth="1"/>
    <col min="7689" max="7692" width="8.0703125" style="58" customWidth="1"/>
    <col min="7693" max="7936" width="7.2109375" style="58"/>
    <col min="7937" max="7937" width="1.28515625" style="58" customWidth="1"/>
    <col min="7938" max="7938" width="3.0703125" style="58" customWidth="1"/>
    <col min="7939" max="7939" width="12.92578125" style="58" customWidth="1"/>
    <col min="7940" max="7944" width="7.2109375" style="58" customWidth="1"/>
    <col min="7945" max="7948" width="8.0703125" style="58" customWidth="1"/>
    <col min="7949" max="8192" width="7.2109375" style="58"/>
    <col min="8193" max="8193" width="1.28515625" style="58" customWidth="1"/>
    <col min="8194" max="8194" width="3.0703125" style="58" customWidth="1"/>
    <col min="8195" max="8195" width="12.92578125" style="58" customWidth="1"/>
    <col min="8196" max="8200" width="7.2109375" style="58" customWidth="1"/>
    <col min="8201" max="8204" width="8.0703125" style="58" customWidth="1"/>
    <col min="8205" max="8448" width="7.2109375" style="58"/>
    <col min="8449" max="8449" width="1.28515625" style="58" customWidth="1"/>
    <col min="8450" max="8450" width="3.0703125" style="58" customWidth="1"/>
    <col min="8451" max="8451" width="12.92578125" style="58" customWidth="1"/>
    <col min="8452" max="8456" width="7.2109375" style="58" customWidth="1"/>
    <col min="8457" max="8460" width="8.0703125" style="58" customWidth="1"/>
    <col min="8461" max="8704" width="7.2109375" style="58"/>
    <col min="8705" max="8705" width="1.28515625" style="58" customWidth="1"/>
    <col min="8706" max="8706" width="3.0703125" style="58" customWidth="1"/>
    <col min="8707" max="8707" width="12.92578125" style="58" customWidth="1"/>
    <col min="8708" max="8712" width="7.2109375" style="58" customWidth="1"/>
    <col min="8713" max="8716" width="8.0703125" style="58" customWidth="1"/>
    <col min="8717" max="8960" width="7.2109375" style="58"/>
    <col min="8961" max="8961" width="1.28515625" style="58" customWidth="1"/>
    <col min="8962" max="8962" width="3.0703125" style="58" customWidth="1"/>
    <col min="8963" max="8963" width="12.92578125" style="58" customWidth="1"/>
    <col min="8964" max="8968" width="7.2109375" style="58" customWidth="1"/>
    <col min="8969" max="8972" width="8.0703125" style="58" customWidth="1"/>
    <col min="8973" max="9216" width="7.2109375" style="58"/>
    <col min="9217" max="9217" width="1.28515625" style="58" customWidth="1"/>
    <col min="9218" max="9218" width="3.0703125" style="58" customWidth="1"/>
    <col min="9219" max="9219" width="12.92578125" style="58" customWidth="1"/>
    <col min="9220" max="9224" width="7.2109375" style="58" customWidth="1"/>
    <col min="9225" max="9228" width="8.0703125" style="58" customWidth="1"/>
    <col min="9229" max="9472" width="7.2109375" style="58"/>
    <col min="9473" max="9473" width="1.28515625" style="58" customWidth="1"/>
    <col min="9474" max="9474" width="3.0703125" style="58" customWidth="1"/>
    <col min="9475" max="9475" width="12.92578125" style="58" customWidth="1"/>
    <col min="9476" max="9480" width="7.2109375" style="58" customWidth="1"/>
    <col min="9481" max="9484" width="8.0703125" style="58" customWidth="1"/>
    <col min="9485" max="9728" width="7.2109375" style="58"/>
    <col min="9729" max="9729" width="1.28515625" style="58" customWidth="1"/>
    <col min="9730" max="9730" width="3.0703125" style="58" customWidth="1"/>
    <col min="9731" max="9731" width="12.92578125" style="58" customWidth="1"/>
    <col min="9732" max="9736" width="7.2109375" style="58" customWidth="1"/>
    <col min="9737" max="9740" width="8.0703125" style="58" customWidth="1"/>
    <col min="9741" max="9984" width="7.2109375" style="58"/>
    <col min="9985" max="9985" width="1.28515625" style="58" customWidth="1"/>
    <col min="9986" max="9986" width="3.0703125" style="58" customWidth="1"/>
    <col min="9987" max="9987" width="12.92578125" style="58" customWidth="1"/>
    <col min="9988" max="9992" width="7.2109375" style="58" customWidth="1"/>
    <col min="9993" max="9996" width="8.0703125" style="58" customWidth="1"/>
    <col min="9997" max="10240" width="7.2109375" style="58"/>
    <col min="10241" max="10241" width="1.28515625" style="58" customWidth="1"/>
    <col min="10242" max="10242" width="3.0703125" style="58" customWidth="1"/>
    <col min="10243" max="10243" width="12.92578125" style="58" customWidth="1"/>
    <col min="10244" max="10248" width="7.2109375" style="58" customWidth="1"/>
    <col min="10249" max="10252" width="8.0703125" style="58" customWidth="1"/>
    <col min="10253" max="10496" width="7.2109375" style="58"/>
    <col min="10497" max="10497" width="1.28515625" style="58" customWidth="1"/>
    <col min="10498" max="10498" width="3.0703125" style="58" customWidth="1"/>
    <col min="10499" max="10499" width="12.92578125" style="58" customWidth="1"/>
    <col min="10500" max="10504" width="7.2109375" style="58" customWidth="1"/>
    <col min="10505" max="10508" width="8.0703125" style="58" customWidth="1"/>
    <col min="10509" max="10752" width="7.2109375" style="58"/>
    <col min="10753" max="10753" width="1.28515625" style="58" customWidth="1"/>
    <col min="10754" max="10754" width="3.0703125" style="58" customWidth="1"/>
    <col min="10755" max="10755" width="12.92578125" style="58" customWidth="1"/>
    <col min="10756" max="10760" width="7.2109375" style="58" customWidth="1"/>
    <col min="10761" max="10764" width="8.0703125" style="58" customWidth="1"/>
    <col min="10765" max="11008" width="7.2109375" style="58"/>
    <col min="11009" max="11009" width="1.28515625" style="58" customWidth="1"/>
    <col min="11010" max="11010" width="3.0703125" style="58" customWidth="1"/>
    <col min="11011" max="11011" width="12.92578125" style="58" customWidth="1"/>
    <col min="11012" max="11016" width="7.2109375" style="58" customWidth="1"/>
    <col min="11017" max="11020" width="8.0703125" style="58" customWidth="1"/>
    <col min="11021" max="11264" width="7.2109375" style="58"/>
    <col min="11265" max="11265" width="1.28515625" style="58" customWidth="1"/>
    <col min="11266" max="11266" width="3.0703125" style="58" customWidth="1"/>
    <col min="11267" max="11267" width="12.92578125" style="58" customWidth="1"/>
    <col min="11268" max="11272" width="7.2109375" style="58" customWidth="1"/>
    <col min="11273" max="11276" width="8.0703125" style="58" customWidth="1"/>
    <col min="11277" max="11520" width="7.2109375" style="58"/>
    <col min="11521" max="11521" width="1.28515625" style="58" customWidth="1"/>
    <col min="11522" max="11522" width="3.0703125" style="58" customWidth="1"/>
    <col min="11523" max="11523" width="12.92578125" style="58" customWidth="1"/>
    <col min="11524" max="11528" width="7.2109375" style="58" customWidth="1"/>
    <col min="11529" max="11532" width="8.0703125" style="58" customWidth="1"/>
    <col min="11533" max="11776" width="7.2109375" style="58"/>
    <col min="11777" max="11777" width="1.28515625" style="58" customWidth="1"/>
    <col min="11778" max="11778" width="3.0703125" style="58" customWidth="1"/>
    <col min="11779" max="11779" width="12.92578125" style="58" customWidth="1"/>
    <col min="11780" max="11784" width="7.2109375" style="58" customWidth="1"/>
    <col min="11785" max="11788" width="8.0703125" style="58" customWidth="1"/>
    <col min="11789" max="12032" width="7.2109375" style="58"/>
    <col min="12033" max="12033" width="1.28515625" style="58" customWidth="1"/>
    <col min="12034" max="12034" width="3.0703125" style="58" customWidth="1"/>
    <col min="12035" max="12035" width="12.92578125" style="58" customWidth="1"/>
    <col min="12036" max="12040" width="7.2109375" style="58" customWidth="1"/>
    <col min="12041" max="12044" width="8.0703125" style="58" customWidth="1"/>
    <col min="12045" max="12288" width="7.2109375" style="58"/>
    <col min="12289" max="12289" width="1.28515625" style="58" customWidth="1"/>
    <col min="12290" max="12290" width="3.0703125" style="58" customWidth="1"/>
    <col min="12291" max="12291" width="12.92578125" style="58" customWidth="1"/>
    <col min="12292" max="12296" width="7.2109375" style="58" customWidth="1"/>
    <col min="12297" max="12300" width="8.0703125" style="58" customWidth="1"/>
    <col min="12301" max="12544" width="7.2109375" style="58"/>
    <col min="12545" max="12545" width="1.28515625" style="58" customWidth="1"/>
    <col min="12546" max="12546" width="3.0703125" style="58" customWidth="1"/>
    <col min="12547" max="12547" width="12.92578125" style="58" customWidth="1"/>
    <col min="12548" max="12552" width="7.2109375" style="58" customWidth="1"/>
    <col min="12553" max="12556" width="8.0703125" style="58" customWidth="1"/>
    <col min="12557" max="12800" width="7.2109375" style="58"/>
    <col min="12801" max="12801" width="1.28515625" style="58" customWidth="1"/>
    <col min="12802" max="12802" width="3.0703125" style="58" customWidth="1"/>
    <col min="12803" max="12803" width="12.92578125" style="58" customWidth="1"/>
    <col min="12804" max="12808" width="7.2109375" style="58" customWidth="1"/>
    <col min="12809" max="12812" width="8.0703125" style="58" customWidth="1"/>
    <col min="12813" max="13056" width="7.2109375" style="58"/>
    <col min="13057" max="13057" width="1.28515625" style="58" customWidth="1"/>
    <col min="13058" max="13058" width="3.0703125" style="58" customWidth="1"/>
    <col min="13059" max="13059" width="12.92578125" style="58" customWidth="1"/>
    <col min="13060" max="13064" width="7.2109375" style="58" customWidth="1"/>
    <col min="13065" max="13068" width="8.0703125" style="58" customWidth="1"/>
    <col min="13069" max="13312" width="7.2109375" style="58"/>
    <col min="13313" max="13313" width="1.28515625" style="58" customWidth="1"/>
    <col min="13314" max="13314" width="3.0703125" style="58" customWidth="1"/>
    <col min="13315" max="13315" width="12.92578125" style="58" customWidth="1"/>
    <col min="13316" max="13320" width="7.2109375" style="58" customWidth="1"/>
    <col min="13321" max="13324" width="8.0703125" style="58" customWidth="1"/>
    <col min="13325" max="13568" width="7.2109375" style="58"/>
    <col min="13569" max="13569" width="1.28515625" style="58" customWidth="1"/>
    <col min="13570" max="13570" width="3.0703125" style="58" customWidth="1"/>
    <col min="13571" max="13571" width="12.92578125" style="58" customWidth="1"/>
    <col min="13572" max="13576" width="7.2109375" style="58" customWidth="1"/>
    <col min="13577" max="13580" width="8.0703125" style="58" customWidth="1"/>
    <col min="13581" max="13824" width="7.2109375" style="58"/>
    <col min="13825" max="13825" width="1.28515625" style="58" customWidth="1"/>
    <col min="13826" max="13826" width="3.0703125" style="58" customWidth="1"/>
    <col min="13827" max="13827" width="12.92578125" style="58" customWidth="1"/>
    <col min="13828" max="13832" width="7.2109375" style="58" customWidth="1"/>
    <col min="13833" max="13836" width="8.0703125" style="58" customWidth="1"/>
    <col min="13837" max="14080" width="7.2109375" style="58"/>
    <col min="14081" max="14081" width="1.28515625" style="58" customWidth="1"/>
    <col min="14082" max="14082" width="3.0703125" style="58" customWidth="1"/>
    <col min="14083" max="14083" width="12.92578125" style="58" customWidth="1"/>
    <col min="14084" max="14088" width="7.2109375" style="58" customWidth="1"/>
    <col min="14089" max="14092" width="8.0703125" style="58" customWidth="1"/>
    <col min="14093" max="14336" width="7.2109375" style="58"/>
    <col min="14337" max="14337" width="1.28515625" style="58" customWidth="1"/>
    <col min="14338" max="14338" width="3.0703125" style="58" customWidth="1"/>
    <col min="14339" max="14339" width="12.92578125" style="58" customWidth="1"/>
    <col min="14340" max="14344" width="7.2109375" style="58" customWidth="1"/>
    <col min="14345" max="14348" width="8.0703125" style="58" customWidth="1"/>
    <col min="14349" max="14592" width="7.2109375" style="58"/>
    <col min="14593" max="14593" width="1.28515625" style="58" customWidth="1"/>
    <col min="14594" max="14594" width="3.0703125" style="58" customWidth="1"/>
    <col min="14595" max="14595" width="12.92578125" style="58" customWidth="1"/>
    <col min="14596" max="14600" width="7.2109375" style="58" customWidth="1"/>
    <col min="14601" max="14604" width="8.0703125" style="58" customWidth="1"/>
    <col min="14605" max="14848" width="7.2109375" style="58"/>
    <col min="14849" max="14849" width="1.28515625" style="58" customWidth="1"/>
    <col min="14850" max="14850" width="3.0703125" style="58" customWidth="1"/>
    <col min="14851" max="14851" width="12.92578125" style="58" customWidth="1"/>
    <col min="14852" max="14856" width="7.2109375" style="58" customWidth="1"/>
    <col min="14857" max="14860" width="8.0703125" style="58" customWidth="1"/>
    <col min="14861" max="15104" width="7.2109375" style="58"/>
    <col min="15105" max="15105" width="1.28515625" style="58" customWidth="1"/>
    <col min="15106" max="15106" width="3.0703125" style="58" customWidth="1"/>
    <col min="15107" max="15107" width="12.92578125" style="58" customWidth="1"/>
    <col min="15108" max="15112" width="7.2109375" style="58" customWidth="1"/>
    <col min="15113" max="15116" width="8.0703125" style="58" customWidth="1"/>
    <col min="15117" max="15360" width="7.2109375" style="58"/>
    <col min="15361" max="15361" width="1.28515625" style="58" customWidth="1"/>
    <col min="15362" max="15362" width="3.0703125" style="58" customWidth="1"/>
    <col min="15363" max="15363" width="12.92578125" style="58" customWidth="1"/>
    <col min="15364" max="15368" width="7.2109375" style="58" customWidth="1"/>
    <col min="15369" max="15372" width="8.0703125" style="58" customWidth="1"/>
    <col min="15373" max="15616" width="7.2109375" style="58"/>
    <col min="15617" max="15617" width="1.28515625" style="58" customWidth="1"/>
    <col min="15618" max="15618" width="3.0703125" style="58" customWidth="1"/>
    <col min="15619" max="15619" width="12.92578125" style="58" customWidth="1"/>
    <col min="15620" max="15624" width="7.2109375" style="58" customWidth="1"/>
    <col min="15625" max="15628" width="8.0703125" style="58" customWidth="1"/>
    <col min="15629" max="15872" width="7.2109375" style="58"/>
    <col min="15873" max="15873" width="1.28515625" style="58" customWidth="1"/>
    <col min="15874" max="15874" width="3.0703125" style="58" customWidth="1"/>
    <col min="15875" max="15875" width="12.92578125" style="58" customWidth="1"/>
    <col min="15876" max="15880" width="7.2109375" style="58" customWidth="1"/>
    <col min="15881" max="15884" width="8.0703125" style="58" customWidth="1"/>
    <col min="15885" max="16128" width="7.2109375" style="58"/>
    <col min="16129" max="16129" width="1.28515625" style="58" customWidth="1"/>
    <col min="16130" max="16130" width="3.0703125" style="58" customWidth="1"/>
    <col min="16131" max="16131" width="12.92578125" style="58" customWidth="1"/>
    <col min="16132" max="16136" width="7.2109375" style="58" customWidth="1"/>
    <col min="16137" max="16140" width="8.0703125" style="58" customWidth="1"/>
    <col min="16141" max="16384" width="7.2109375" style="58"/>
  </cols>
  <sheetData>
    <row r="1" spans="2:14">
      <c r="B1" s="165" t="s">
        <v>82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2:14" ht="13.5" thickBot="1">
      <c r="B2" s="166"/>
      <c r="C2" s="166"/>
      <c r="D2" s="166"/>
      <c r="E2" s="166"/>
      <c r="F2" s="166"/>
      <c r="G2" s="56"/>
      <c r="H2" s="56"/>
      <c r="I2" s="56"/>
      <c r="J2" s="57"/>
      <c r="K2" s="57" t="s">
        <v>83</v>
      </c>
    </row>
    <row r="3" spans="2:14" ht="17.25" customHeight="1">
      <c r="B3" s="167"/>
      <c r="C3" s="168" t="s">
        <v>84</v>
      </c>
      <c r="D3" s="169"/>
      <c r="E3" s="170"/>
      <c r="F3" s="171"/>
      <c r="G3" s="57"/>
      <c r="H3" s="172"/>
      <c r="I3" s="65" t="s">
        <v>36</v>
      </c>
      <c r="J3" s="66"/>
      <c r="K3" s="65" t="s">
        <v>37</v>
      </c>
      <c r="L3" s="66"/>
    </row>
    <row r="4" spans="2:14" ht="17.25" customHeight="1">
      <c r="B4" s="167"/>
      <c r="C4" s="173"/>
      <c r="D4" s="174" t="s">
        <v>38</v>
      </c>
      <c r="E4" s="175" t="s">
        <v>39</v>
      </c>
      <c r="F4" s="176" t="s">
        <v>40</v>
      </c>
      <c r="G4" s="175" t="s">
        <v>41</v>
      </c>
      <c r="H4" s="177" t="s">
        <v>85</v>
      </c>
      <c r="I4" s="71"/>
      <c r="J4" s="72"/>
      <c r="K4" s="71"/>
      <c r="L4" s="72"/>
    </row>
    <row r="5" spans="2:14" ht="29.25" customHeight="1" thickBot="1">
      <c r="B5" s="178" t="s">
        <v>43</v>
      </c>
      <c r="C5" s="179"/>
      <c r="D5" s="75" t="s">
        <v>44</v>
      </c>
      <c r="E5" s="180"/>
      <c r="F5" s="181"/>
      <c r="G5" s="181" t="s">
        <v>45</v>
      </c>
      <c r="H5" s="182" t="s">
        <v>46</v>
      </c>
      <c r="I5" s="183" t="s">
        <v>86</v>
      </c>
      <c r="J5" s="79" t="s">
        <v>48</v>
      </c>
      <c r="K5" s="78" t="s">
        <v>87</v>
      </c>
      <c r="L5" s="79" t="s">
        <v>50</v>
      </c>
    </row>
    <row r="6" spans="2:14">
      <c r="B6" s="167"/>
      <c r="C6" s="184" t="s">
        <v>51</v>
      </c>
      <c r="D6" s="185">
        <v>52076</v>
      </c>
      <c r="E6" s="186">
        <v>52496</v>
      </c>
      <c r="F6" s="187">
        <v>51578</v>
      </c>
      <c r="G6" s="188">
        <v>55005</v>
      </c>
      <c r="H6" s="189">
        <v>53462</v>
      </c>
      <c r="I6" s="87">
        <f>H6-G6</f>
        <v>-1543</v>
      </c>
      <c r="J6" s="88">
        <f>IF(AND(G6=0,H6&gt;0),"皆増　",IF(AND(G6&gt;0,H6=0),"皆減　",IF(AND(G6=0,H6=0),"",ROUND(I6/G6*100,1))))</f>
        <v>-2.8</v>
      </c>
      <c r="K6" s="89">
        <f>H6-D6</f>
        <v>1386</v>
      </c>
      <c r="L6" s="90">
        <f>IF(AND($D6=0,H6&gt;0),"皆増　",IF(AND($D6&gt;0,H6=0),"皆減　",IF(AND($D6=0,H6=0),"",ROUND(K6/$D6*100,1))))</f>
        <v>2.7</v>
      </c>
      <c r="N6" s="190"/>
    </row>
    <row r="7" spans="2:14">
      <c r="B7" s="167"/>
      <c r="C7" s="191" t="s">
        <v>88</v>
      </c>
      <c r="D7" s="192">
        <v>0</v>
      </c>
      <c r="E7" s="193"/>
      <c r="F7" s="187"/>
      <c r="G7" s="188"/>
      <c r="H7" s="189"/>
      <c r="I7" s="87">
        <f t="shared" ref="I7:I37" si="0">H7-G7</f>
        <v>0</v>
      </c>
      <c r="J7" s="88" t="str">
        <f t="shared" ref="J7:J37" si="1">IF(AND(G7=0,H7&gt;0),"皆増　",IF(AND(G7&gt;0,H7=0),"皆減　",IF(AND(G7=0,H7=0),"",ROUND(I7/G7*100,1))))</f>
        <v/>
      </c>
      <c r="K7" s="89">
        <f t="shared" ref="K7:K37" si="2">H7-D7</f>
        <v>0</v>
      </c>
      <c r="L7" s="120" t="str">
        <f t="shared" ref="L7:L37" si="3">IF(AND($D7=0,H7&gt;0),"皆増　",IF(AND($D7&gt;0,H7=0),"皆減　",IF(AND($D7=0,H7=0),"",ROUND(K7/$D7*100,1))))</f>
        <v/>
      </c>
      <c r="N7" s="190"/>
    </row>
    <row r="8" spans="2:14">
      <c r="B8" s="167"/>
      <c r="C8" s="191" t="s">
        <v>53</v>
      </c>
      <c r="D8" s="192">
        <v>97</v>
      </c>
      <c r="E8" s="193">
        <v>102</v>
      </c>
      <c r="F8" s="187">
        <v>176</v>
      </c>
      <c r="G8" s="188">
        <v>143</v>
      </c>
      <c r="H8" s="189">
        <v>126</v>
      </c>
      <c r="I8" s="87">
        <f t="shared" si="0"/>
        <v>-17</v>
      </c>
      <c r="J8" s="88">
        <f t="shared" si="1"/>
        <v>-11.9</v>
      </c>
      <c r="K8" s="89">
        <f t="shared" si="2"/>
        <v>29</v>
      </c>
      <c r="L8" s="120">
        <f t="shared" si="3"/>
        <v>29.9</v>
      </c>
      <c r="N8" s="190"/>
    </row>
    <row r="9" spans="2:14">
      <c r="B9" s="194" t="s">
        <v>54</v>
      </c>
      <c r="C9" s="191" t="s">
        <v>55</v>
      </c>
      <c r="D9" s="192">
        <v>0</v>
      </c>
      <c r="E9" s="193"/>
      <c r="F9" s="187"/>
      <c r="G9" s="188"/>
      <c r="H9" s="189"/>
      <c r="I9" s="87">
        <f t="shared" si="0"/>
        <v>0</v>
      </c>
      <c r="J9" s="88" t="str">
        <f t="shared" si="1"/>
        <v/>
      </c>
      <c r="K9" s="89">
        <f t="shared" si="2"/>
        <v>0</v>
      </c>
      <c r="L9" s="120" t="str">
        <f t="shared" si="3"/>
        <v/>
      </c>
      <c r="N9" s="190"/>
    </row>
    <row r="10" spans="2:14">
      <c r="B10" s="167"/>
      <c r="C10" s="191" t="s">
        <v>56</v>
      </c>
      <c r="D10" s="195">
        <v>70505</v>
      </c>
      <c r="E10" s="196">
        <v>76161</v>
      </c>
      <c r="F10" s="197">
        <v>69370</v>
      </c>
      <c r="G10" s="198">
        <v>68555</v>
      </c>
      <c r="H10" s="189">
        <v>71964</v>
      </c>
      <c r="I10" s="87">
        <f t="shared" si="0"/>
        <v>3409</v>
      </c>
      <c r="J10" s="88">
        <f t="shared" si="1"/>
        <v>5</v>
      </c>
      <c r="K10" s="89">
        <f t="shared" si="2"/>
        <v>1459</v>
      </c>
      <c r="L10" s="120">
        <f t="shared" si="3"/>
        <v>2.1</v>
      </c>
      <c r="N10" s="190"/>
    </row>
    <row r="11" spans="2:14">
      <c r="B11" s="167"/>
      <c r="C11" s="191" t="s">
        <v>57</v>
      </c>
      <c r="D11" s="199">
        <v>55958</v>
      </c>
      <c r="E11" s="200">
        <v>59476</v>
      </c>
      <c r="F11" s="187">
        <v>61318</v>
      </c>
      <c r="G11" s="188">
        <v>65372</v>
      </c>
      <c r="H11" s="189">
        <v>66240</v>
      </c>
      <c r="I11" s="87">
        <f t="shared" si="0"/>
        <v>868</v>
      </c>
      <c r="J11" s="88">
        <f t="shared" si="1"/>
        <v>1.3</v>
      </c>
      <c r="K11" s="89">
        <f t="shared" si="2"/>
        <v>10282</v>
      </c>
      <c r="L11" s="120">
        <f t="shared" si="3"/>
        <v>18.399999999999999</v>
      </c>
      <c r="N11" s="190"/>
    </row>
    <row r="12" spans="2:14">
      <c r="B12" s="194" t="s">
        <v>58</v>
      </c>
      <c r="C12" s="191" t="s">
        <v>59</v>
      </c>
      <c r="D12" s="201">
        <v>4252</v>
      </c>
      <c r="E12" s="200">
        <v>4390</v>
      </c>
      <c r="F12" s="187">
        <v>5078</v>
      </c>
      <c r="G12" s="188">
        <v>5558</v>
      </c>
      <c r="H12" s="189">
        <v>5561</v>
      </c>
      <c r="I12" s="87">
        <f t="shared" si="0"/>
        <v>3</v>
      </c>
      <c r="J12" s="88">
        <f t="shared" si="1"/>
        <v>0.1</v>
      </c>
      <c r="K12" s="89">
        <f t="shared" si="2"/>
        <v>1309</v>
      </c>
      <c r="L12" s="120">
        <f t="shared" si="3"/>
        <v>30.8</v>
      </c>
      <c r="N12" s="190"/>
    </row>
    <row r="13" spans="2:14">
      <c r="B13" s="194"/>
      <c r="C13" s="191" t="s">
        <v>89</v>
      </c>
      <c r="D13" s="192">
        <v>2412</v>
      </c>
      <c r="E13" s="193">
        <v>2755</v>
      </c>
      <c r="F13" s="187">
        <v>3143</v>
      </c>
      <c r="G13" s="188">
        <v>3220</v>
      </c>
      <c r="H13" s="189">
        <v>2946</v>
      </c>
      <c r="I13" s="87">
        <f t="shared" si="0"/>
        <v>-274</v>
      </c>
      <c r="J13" s="88">
        <f t="shared" si="1"/>
        <v>-8.5</v>
      </c>
      <c r="K13" s="89">
        <f t="shared" si="2"/>
        <v>534</v>
      </c>
      <c r="L13" s="120">
        <f>IF(AND($D13=0,H13&gt;0),"皆増　",IF(AND($D13&gt;0,H13=0),"皆減　",IF(AND($D13=0,H13=0),"",ROUND(K13/$D13*100,1))))</f>
        <v>22.1</v>
      </c>
      <c r="N13" s="190"/>
    </row>
    <row r="14" spans="2:14">
      <c r="B14" s="194"/>
      <c r="C14" s="191" t="s">
        <v>90</v>
      </c>
      <c r="D14" s="192"/>
      <c r="E14" s="193"/>
      <c r="F14" s="187"/>
      <c r="G14" s="188">
        <v>-25</v>
      </c>
      <c r="H14" s="189">
        <v>-19</v>
      </c>
      <c r="I14" s="87">
        <f t="shared" si="0"/>
        <v>6</v>
      </c>
      <c r="J14" s="88">
        <f t="shared" si="1"/>
        <v>-24</v>
      </c>
      <c r="K14" s="89">
        <f t="shared" si="2"/>
        <v>-19</v>
      </c>
      <c r="L14" s="120"/>
      <c r="N14" s="190"/>
    </row>
    <row r="15" spans="2:14">
      <c r="B15" s="194"/>
      <c r="C15" s="191" t="s">
        <v>91</v>
      </c>
      <c r="D15" s="192">
        <v>32</v>
      </c>
      <c r="E15" s="193">
        <v>31</v>
      </c>
      <c r="F15" s="187">
        <v>29</v>
      </c>
      <c r="G15" s="188">
        <v>39</v>
      </c>
      <c r="H15" s="189">
        <v>35</v>
      </c>
      <c r="I15" s="87">
        <f t="shared" si="0"/>
        <v>-4</v>
      </c>
      <c r="J15" s="88">
        <f t="shared" si="1"/>
        <v>-10.3</v>
      </c>
      <c r="K15" s="89">
        <f t="shared" si="2"/>
        <v>3</v>
      </c>
      <c r="L15" s="120">
        <f>IF(AND($D15=0,H15&gt;0),"皆増　",IF(AND($D15&gt;0,H15=0),"皆減　",IF(AND($D15=0,H15=0),"",ROUND(K15/$D15*100,1))))</f>
        <v>9.4</v>
      </c>
      <c r="N15" s="190"/>
    </row>
    <row r="16" spans="2:14">
      <c r="B16" s="167"/>
      <c r="C16" s="191" t="s">
        <v>63</v>
      </c>
      <c r="D16" s="201">
        <v>0</v>
      </c>
      <c r="E16" s="200"/>
      <c r="F16" s="187"/>
      <c r="G16" s="188"/>
      <c r="H16" s="189"/>
      <c r="I16" s="87">
        <f t="shared" si="0"/>
        <v>0</v>
      </c>
      <c r="J16" s="88" t="str">
        <f t="shared" si="1"/>
        <v/>
      </c>
      <c r="K16" s="89">
        <f t="shared" si="2"/>
        <v>0</v>
      </c>
      <c r="L16" s="120" t="str">
        <f t="shared" si="3"/>
        <v/>
      </c>
      <c r="N16" s="190"/>
    </row>
    <row r="17" spans="2:14">
      <c r="B17" s="194" t="s">
        <v>64</v>
      </c>
      <c r="C17" s="191" t="s">
        <v>65</v>
      </c>
      <c r="D17" s="192">
        <v>426</v>
      </c>
      <c r="E17" s="193">
        <v>570</v>
      </c>
      <c r="F17" s="202">
        <v>232</v>
      </c>
      <c r="G17" s="188">
        <v>236</v>
      </c>
      <c r="H17" s="189">
        <v>201</v>
      </c>
      <c r="I17" s="87">
        <f t="shared" si="0"/>
        <v>-35</v>
      </c>
      <c r="J17" s="88">
        <f t="shared" si="1"/>
        <v>-14.8</v>
      </c>
      <c r="K17" s="89">
        <f t="shared" si="2"/>
        <v>-225</v>
      </c>
      <c r="L17" s="120">
        <f t="shared" si="3"/>
        <v>-52.8</v>
      </c>
      <c r="N17" s="190"/>
    </row>
    <row r="18" spans="2:14">
      <c r="B18" s="167"/>
      <c r="C18" s="203" t="s">
        <v>92</v>
      </c>
      <c r="D18" s="192">
        <v>386</v>
      </c>
      <c r="E18" s="193">
        <v>390</v>
      </c>
      <c r="F18" s="187">
        <v>372</v>
      </c>
      <c r="G18" s="188">
        <v>368</v>
      </c>
      <c r="H18" s="189">
        <v>363</v>
      </c>
      <c r="I18" s="87">
        <f t="shared" si="0"/>
        <v>-5</v>
      </c>
      <c r="J18" s="88">
        <f t="shared" si="1"/>
        <v>-1.4</v>
      </c>
      <c r="K18" s="89">
        <f t="shared" si="2"/>
        <v>-23</v>
      </c>
      <c r="L18" s="120">
        <f t="shared" si="3"/>
        <v>-6</v>
      </c>
      <c r="N18" s="190"/>
    </row>
    <row r="19" spans="2:14">
      <c r="B19" s="167"/>
      <c r="C19" s="204" t="s">
        <v>93</v>
      </c>
      <c r="D19" s="205">
        <v>0</v>
      </c>
      <c r="E19" s="206"/>
      <c r="F19" s="207"/>
      <c r="G19" s="208"/>
      <c r="H19" s="209"/>
      <c r="I19" s="104">
        <f t="shared" si="0"/>
        <v>0</v>
      </c>
      <c r="J19" s="105" t="str">
        <f t="shared" si="1"/>
        <v/>
      </c>
      <c r="K19" s="106">
        <f t="shared" si="2"/>
        <v>0</v>
      </c>
      <c r="L19" s="128" t="str">
        <f t="shared" si="3"/>
        <v/>
      </c>
      <c r="N19" s="190"/>
    </row>
    <row r="20" spans="2:14" ht="13.5" thickBot="1">
      <c r="B20" s="210"/>
      <c r="C20" s="211" t="s">
        <v>68</v>
      </c>
      <c r="D20" s="212">
        <v>186145</v>
      </c>
      <c r="E20" s="213">
        <v>196371</v>
      </c>
      <c r="F20" s="214">
        <f>SUM(F6:F19)</f>
        <v>191296</v>
      </c>
      <c r="G20" s="215">
        <v>198470</v>
      </c>
      <c r="H20" s="216">
        <v>200878</v>
      </c>
      <c r="I20" s="112">
        <f t="shared" si="0"/>
        <v>2408</v>
      </c>
      <c r="J20" s="113">
        <f t="shared" si="1"/>
        <v>1.2</v>
      </c>
      <c r="K20" s="114">
        <f t="shared" si="2"/>
        <v>14733</v>
      </c>
      <c r="L20" s="217">
        <f t="shared" si="3"/>
        <v>7.9</v>
      </c>
      <c r="N20" s="190"/>
    </row>
    <row r="21" spans="2:14">
      <c r="B21" s="167"/>
      <c r="C21" s="191" t="s">
        <v>69</v>
      </c>
      <c r="D21" s="192">
        <v>74</v>
      </c>
      <c r="E21" s="193">
        <v>82</v>
      </c>
      <c r="F21" s="218">
        <v>51</v>
      </c>
      <c r="G21" s="188">
        <v>72</v>
      </c>
      <c r="H21" s="189">
        <v>78</v>
      </c>
      <c r="I21" s="87">
        <f t="shared" si="0"/>
        <v>6</v>
      </c>
      <c r="J21" s="88">
        <f t="shared" si="1"/>
        <v>8.3000000000000007</v>
      </c>
      <c r="K21" s="89">
        <f t="shared" si="2"/>
        <v>4</v>
      </c>
      <c r="L21" s="120">
        <f t="shared" si="3"/>
        <v>5.4</v>
      </c>
      <c r="N21" s="190"/>
    </row>
    <row r="22" spans="2:14">
      <c r="B22" s="167"/>
      <c r="C22" s="191" t="s">
        <v>70</v>
      </c>
      <c r="D22" s="192">
        <v>600</v>
      </c>
      <c r="E22" s="193">
        <v>600</v>
      </c>
      <c r="F22" s="187">
        <v>638</v>
      </c>
      <c r="G22" s="188">
        <v>583</v>
      </c>
      <c r="H22" s="189">
        <v>591</v>
      </c>
      <c r="I22" s="116">
        <f t="shared" si="0"/>
        <v>8</v>
      </c>
      <c r="J22" s="88">
        <f t="shared" si="1"/>
        <v>1.4</v>
      </c>
      <c r="K22" s="117">
        <f t="shared" si="2"/>
        <v>-9</v>
      </c>
      <c r="L22" s="120">
        <f t="shared" si="3"/>
        <v>-1.5</v>
      </c>
      <c r="N22" s="190"/>
    </row>
    <row r="23" spans="2:14">
      <c r="B23" s="167"/>
      <c r="C23" s="191" t="s">
        <v>94</v>
      </c>
      <c r="D23" s="192">
        <v>0</v>
      </c>
      <c r="E23" s="193"/>
      <c r="F23" s="187"/>
      <c r="G23" s="188"/>
      <c r="H23" s="189"/>
      <c r="I23" s="87">
        <f t="shared" si="0"/>
        <v>0</v>
      </c>
      <c r="J23" s="88" t="str">
        <f t="shared" si="1"/>
        <v/>
      </c>
      <c r="K23" s="89">
        <f t="shared" si="2"/>
        <v>0</v>
      </c>
      <c r="L23" s="120" t="str">
        <f t="shared" si="3"/>
        <v/>
      </c>
      <c r="N23" s="190"/>
    </row>
    <row r="24" spans="2:14">
      <c r="B24" s="167"/>
      <c r="C24" s="191" t="s">
        <v>57</v>
      </c>
      <c r="D24" s="192">
        <v>6467</v>
      </c>
      <c r="E24" s="193">
        <v>5665</v>
      </c>
      <c r="F24" s="187">
        <v>4887</v>
      </c>
      <c r="G24" s="188">
        <v>2955</v>
      </c>
      <c r="H24" s="189">
        <v>2973</v>
      </c>
      <c r="I24" s="87">
        <f t="shared" si="0"/>
        <v>18</v>
      </c>
      <c r="J24" s="88">
        <f t="shared" si="1"/>
        <v>0.6</v>
      </c>
      <c r="K24" s="89">
        <f t="shared" si="2"/>
        <v>-3494</v>
      </c>
      <c r="L24" s="120">
        <f t="shared" si="3"/>
        <v>-54</v>
      </c>
      <c r="N24" s="190"/>
    </row>
    <row r="25" spans="2:14">
      <c r="B25" s="194" t="s">
        <v>54</v>
      </c>
      <c r="C25" s="191" t="s">
        <v>59</v>
      </c>
      <c r="D25" s="192">
        <v>2029</v>
      </c>
      <c r="E25" s="193">
        <v>1932</v>
      </c>
      <c r="F25" s="187">
        <v>1263</v>
      </c>
      <c r="G25" s="188">
        <v>1203</v>
      </c>
      <c r="H25" s="189">
        <v>1141</v>
      </c>
      <c r="I25" s="116">
        <f t="shared" si="0"/>
        <v>-62</v>
      </c>
      <c r="J25" s="88">
        <f t="shared" si="1"/>
        <v>-5.2</v>
      </c>
      <c r="K25" s="117">
        <f t="shared" si="2"/>
        <v>-888</v>
      </c>
      <c r="L25" s="120">
        <f t="shared" si="3"/>
        <v>-43.8</v>
      </c>
      <c r="N25" s="190"/>
    </row>
    <row r="26" spans="2:14">
      <c r="B26" s="167"/>
      <c r="C26" s="191" t="s">
        <v>72</v>
      </c>
      <c r="D26" s="192">
        <v>3167</v>
      </c>
      <c r="E26" s="193">
        <v>3198</v>
      </c>
      <c r="F26" s="187">
        <v>2748</v>
      </c>
      <c r="G26" s="188">
        <v>2079</v>
      </c>
      <c r="H26" s="189">
        <v>2053</v>
      </c>
      <c r="I26" s="87">
        <f t="shared" si="0"/>
        <v>-26</v>
      </c>
      <c r="J26" s="88">
        <f t="shared" si="1"/>
        <v>-1.3</v>
      </c>
      <c r="K26" s="89">
        <f t="shared" si="2"/>
        <v>-1114</v>
      </c>
      <c r="L26" s="120">
        <f t="shared" si="3"/>
        <v>-35.200000000000003</v>
      </c>
      <c r="N26" s="190"/>
    </row>
    <row r="27" spans="2:14">
      <c r="B27" s="194" t="s">
        <v>73</v>
      </c>
      <c r="C27" s="191" t="s">
        <v>74</v>
      </c>
      <c r="D27" s="192">
        <v>750</v>
      </c>
      <c r="E27" s="193">
        <v>450</v>
      </c>
      <c r="F27" s="187">
        <v>429</v>
      </c>
      <c r="G27" s="188">
        <v>554</v>
      </c>
      <c r="H27" s="189">
        <v>402</v>
      </c>
      <c r="I27" s="116">
        <f t="shared" si="0"/>
        <v>-152</v>
      </c>
      <c r="J27" s="88">
        <f t="shared" si="1"/>
        <v>-27.4</v>
      </c>
      <c r="K27" s="117">
        <f t="shared" si="2"/>
        <v>-348</v>
      </c>
      <c r="L27" s="120">
        <f t="shared" si="3"/>
        <v>-46.4</v>
      </c>
      <c r="N27" s="190"/>
    </row>
    <row r="28" spans="2:14">
      <c r="B28" s="167"/>
      <c r="C28" s="191" t="s">
        <v>75</v>
      </c>
      <c r="D28" s="192">
        <v>2</v>
      </c>
      <c r="E28" s="193">
        <v>3</v>
      </c>
      <c r="F28" s="187">
        <v>3</v>
      </c>
      <c r="G28" s="188">
        <v>2</v>
      </c>
      <c r="H28" s="189">
        <v>3</v>
      </c>
      <c r="I28" s="87">
        <f t="shared" si="0"/>
        <v>1</v>
      </c>
      <c r="J28" s="88">
        <f t="shared" si="1"/>
        <v>50</v>
      </c>
      <c r="K28" s="89">
        <f t="shared" si="2"/>
        <v>1</v>
      </c>
      <c r="L28" s="120">
        <f t="shared" si="3"/>
        <v>50</v>
      </c>
      <c r="N28" s="190"/>
    </row>
    <row r="29" spans="2:14">
      <c r="B29" s="194" t="s">
        <v>58</v>
      </c>
      <c r="C29" s="191" t="s">
        <v>91</v>
      </c>
      <c r="D29" s="192">
        <v>1095</v>
      </c>
      <c r="E29" s="193">
        <v>1146</v>
      </c>
      <c r="F29" s="187">
        <v>1158</v>
      </c>
      <c r="G29" s="188">
        <v>1047</v>
      </c>
      <c r="H29" s="189">
        <v>1054</v>
      </c>
      <c r="I29" s="87">
        <f t="shared" si="0"/>
        <v>7</v>
      </c>
      <c r="J29" s="88">
        <f t="shared" si="1"/>
        <v>0.7</v>
      </c>
      <c r="K29" s="89">
        <f t="shared" si="2"/>
        <v>-41</v>
      </c>
      <c r="L29" s="120">
        <f t="shared" si="3"/>
        <v>-3.7</v>
      </c>
      <c r="N29" s="190"/>
    </row>
    <row r="30" spans="2:14">
      <c r="B30" s="167"/>
      <c r="C30" s="191" t="s">
        <v>95</v>
      </c>
      <c r="D30" s="192">
        <v>229</v>
      </c>
      <c r="E30" s="193">
        <v>295</v>
      </c>
      <c r="F30" s="187">
        <v>326</v>
      </c>
      <c r="G30" s="188">
        <v>313</v>
      </c>
      <c r="H30" s="189">
        <v>357</v>
      </c>
      <c r="I30" s="116">
        <f t="shared" si="0"/>
        <v>44</v>
      </c>
      <c r="J30" s="88">
        <f t="shared" si="1"/>
        <v>14.1</v>
      </c>
      <c r="K30" s="117">
        <f t="shared" si="2"/>
        <v>128</v>
      </c>
      <c r="L30" s="120">
        <f t="shared" si="3"/>
        <v>55.9</v>
      </c>
      <c r="N30" s="190"/>
    </row>
    <row r="31" spans="2:14">
      <c r="B31" s="194" t="s">
        <v>64</v>
      </c>
      <c r="C31" s="191" t="s">
        <v>77</v>
      </c>
      <c r="D31" s="192">
        <v>496</v>
      </c>
      <c r="E31" s="193">
        <v>477</v>
      </c>
      <c r="F31" s="187">
        <v>406</v>
      </c>
      <c r="G31" s="188">
        <v>403</v>
      </c>
      <c r="H31" s="189">
        <v>384</v>
      </c>
      <c r="I31" s="87">
        <f t="shared" si="0"/>
        <v>-19</v>
      </c>
      <c r="J31" s="88">
        <f t="shared" si="1"/>
        <v>-4.7</v>
      </c>
      <c r="K31" s="89">
        <f t="shared" si="2"/>
        <v>-112</v>
      </c>
      <c r="L31" s="120">
        <f t="shared" si="3"/>
        <v>-22.6</v>
      </c>
      <c r="N31" s="190"/>
    </row>
    <row r="32" spans="2:14">
      <c r="B32" s="167"/>
      <c r="C32" s="191" t="s">
        <v>63</v>
      </c>
      <c r="D32" s="192">
        <v>5</v>
      </c>
      <c r="E32" s="193">
        <v>5</v>
      </c>
      <c r="F32" s="187">
        <v>5</v>
      </c>
      <c r="G32" s="188">
        <v>1</v>
      </c>
      <c r="H32" s="189">
        <v>0</v>
      </c>
      <c r="I32" s="87">
        <f t="shared" si="0"/>
        <v>-1</v>
      </c>
      <c r="J32" s="88" t="str">
        <f t="shared" si="1"/>
        <v>皆減　</v>
      </c>
      <c r="K32" s="89">
        <f t="shared" si="2"/>
        <v>-5</v>
      </c>
      <c r="L32" s="120" t="str">
        <f t="shared" si="3"/>
        <v>皆減　</v>
      </c>
      <c r="N32" s="190"/>
    </row>
    <row r="33" spans="2:14">
      <c r="B33" s="167"/>
      <c r="C33" s="191" t="s">
        <v>78</v>
      </c>
      <c r="D33" s="192">
        <v>1</v>
      </c>
      <c r="E33" s="193">
        <v>1</v>
      </c>
      <c r="F33" s="187">
        <v>2</v>
      </c>
      <c r="G33" s="188">
        <v>2</v>
      </c>
      <c r="H33" s="189">
        <v>0</v>
      </c>
      <c r="I33" s="87">
        <f t="shared" si="0"/>
        <v>-2</v>
      </c>
      <c r="J33" s="88" t="str">
        <f t="shared" si="1"/>
        <v>皆減　</v>
      </c>
      <c r="K33" s="89">
        <f t="shared" si="2"/>
        <v>-1</v>
      </c>
      <c r="L33" s="120" t="str">
        <f t="shared" si="3"/>
        <v>皆減　</v>
      </c>
      <c r="N33" s="190"/>
    </row>
    <row r="34" spans="2:14">
      <c r="B34" s="167"/>
      <c r="C34" s="219" t="s">
        <v>65</v>
      </c>
      <c r="D34" s="201">
        <v>711</v>
      </c>
      <c r="E34" s="200">
        <v>792</v>
      </c>
      <c r="F34" s="187">
        <v>837</v>
      </c>
      <c r="G34" s="188">
        <v>500</v>
      </c>
      <c r="H34" s="189">
        <v>421</v>
      </c>
      <c r="I34" s="87">
        <f t="shared" si="0"/>
        <v>-79</v>
      </c>
      <c r="J34" s="88">
        <f t="shared" si="1"/>
        <v>-15.8</v>
      </c>
      <c r="K34" s="89">
        <f t="shared" si="2"/>
        <v>-290</v>
      </c>
      <c r="L34" s="120">
        <f t="shared" si="3"/>
        <v>-40.799999999999997</v>
      </c>
      <c r="N34" s="190"/>
    </row>
    <row r="35" spans="2:14">
      <c r="B35" s="167"/>
      <c r="C35" s="220" t="s">
        <v>96</v>
      </c>
      <c r="D35" s="221">
        <v>3147</v>
      </c>
      <c r="E35" s="222">
        <v>3240</v>
      </c>
      <c r="F35" s="223">
        <v>3454</v>
      </c>
      <c r="G35" s="208">
        <v>3528</v>
      </c>
      <c r="H35" s="209">
        <v>3545</v>
      </c>
      <c r="I35" s="104">
        <f t="shared" si="0"/>
        <v>17</v>
      </c>
      <c r="J35" s="105">
        <f t="shared" si="1"/>
        <v>0.5</v>
      </c>
      <c r="K35" s="106">
        <f t="shared" si="2"/>
        <v>398</v>
      </c>
      <c r="L35" s="128">
        <f t="shared" si="3"/>
        <v>12.6</v>
      </c>
      <c r="N35" s="190"/>
    </row>
    <row r="36" spans="2:14">
      <c r="B36" s="224"/>
      <c r="C36" s="225" t="s">
        <v>68</v>
      </c>
      <c r="D36" s="205">
        <f>SUM(D21:D35)</f>
        <v>18773</v>
      </c>
      <c r="E36" s="206">
        <f>SUM(E21:E35)</f>
        <v>17886</v>
      </c>
      <c r="F36" s="226">
        <v>16206</v>
      </c>
      <c r="G36" s="227">
        <f>SUM(G21:G35)</f>
        <v>13242</v>
      </c>
      <c r="H36" s="228">
        <v>13003</v>
      </c>
      <c r="I36" s="87">
        <f t="shared" si="0"/>
        <v>-239</v>
      </c>
      <c r="J36" s="136">
        <f t="shared" si="1"/>
        <v>-1.8</v>
      </c>
      <c r="K36" s="89">
        <f t="shared" si="2"/>
        <v>-5770</v>
      </c>
      <c r="L36" s="137">
        <f t="shared" si="3"/>
        <v>-30.7</v>
      </c>
      <c r="N36" s="190"/>
    </row>
    <row r="37" spans="2:14" ht="13.5" thickBot="1">
      <c r="B37" s="229" t="s">
        <v>97</v>
      </c>
      <c r="C37" s="230"/>
      <c r="D37" s="212">
        <f>SUM(D36,D20)</f>
        <v>204918</v>
      </c>
      <c r="E37" s="213">
        <f>SUM(E36,E20)</f>
        <v>214257</v>
      </c>
      <c r="F37" s="214">
        <v>207502</v>
      </c>
      <c r="G37" s="214">
        <f>G36+G20</f>
        <v>211712</v>
      </c>
      <c r="H37" s="216">
        <f>H36+H20</f>
        <v>213881</v>
      </c>
      <c r="I37" s="112">
        <f t="shared" si="0"/>
        <v>2169</v>
      </c>
      <c r="J37" s="113">
        <f t="shared" si="1"/>
        <v>1</v>
      </c>
      <c r="K37" s="114">
        <f t="shared" si="2"/>
        <v>8963</v>
      </c>
      <c r="L37" s="217">
        <f t="shared" si="3"/>
        <v>4.4000000000000004</v>
      </c>
      <c r="N37" s="190"/>
    </row>
    <row r="38" spans="2:14">
      <c r="B38" s="231" t="s">
        <v>98</v>
      </c>
      <c r="C38" s="55" t="s">
        <v>99</v>
      </c>
      <c r="D38" s="55"/>
      <c r="E38" s="55"/>
      <c r="F38" s="55"/>
      <c r="G38" s="232"/>
      <c r="H38" s="57"/>
      <c r="I38" s="55"/>
      <c r="J38" s="55"/>
      <c r="K38" s="55"/>
      <c r="L38" s="55"/>
    </row>
    <row r="39" spans="2:14">
      <c r="B39" s="55"/>
      <c r="C39" s="233" t="s">
        <v>100</v>
      </c>
      <c r="D39" s="55"/>
      <c r="E39" s="55"/>
      <c r="F39" s="55"/>
      <c r="G39" s="55"/>
      <c r="H39" s="55"/>
      <c r="I39" s="55"/>
      <c r="J39" s="55"/>
      <c r="K39" s="55"/>
      <c r="L39" s="55"/>
    </row>
    <row r="40" spans="2:14">
      <c r="C40" s="55" t="s">
        <v>101</v>
      </c>
    </row>
    <row r="41" spans="2:14">
      <c r="C41" s="55"/>
    </row>
  </sheetData>
  <mergeCells count="4">
    <mergeCell ref="I3:J4"/>
    <mergeCell ref="K3:L4"/>
    <mergeCell ref="B5:C5"/>
    <mergeCell ref="B37:C37"/>
  </mergeCells>
  <phoneticPr fontId="3"/>
  <printOptions horizontalCentered="1"/>
  <pageMargins left="0.59055118110236227" right="0" top="0.78740157480314965" bottom="0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5"/>
  <sheetViews>
    <sheetView showGridLines="0" showZeros="0" view="pageBreakPreview"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O13" sqref="O13"/>
    </sheetView>
  </sheetViews>
  <sheetFormatPr defaultColWidth="7.2109375" defaultRowHeight="13"/>
  <cols>
    <col min="1" max="1" width="0.92578125" style="238" customWidth="1"/>
    <col min="2" max="2" width="3.0703125" style="238" customWidth="1"/>
    <col min="3" max="3" width="13" style="238" customWidth="1"/>
    <col min="4" max="8" width="7.2109375" style="238" customWidth="1"/>
    <col min="9" max="12" width="9.2109375" style="238" customWidth="1"/>
    <col min="13" max="254" width="7.2109375" style="238"/>
    <col min="255" max="255" width="0.92578125" style="238" customWidth="1"/>
    <col min="256" max="256" width="3.0703125" style="238" customWidth="1"/>
    <col min="257" max="257" width="13" style="238" customWidth="1"/>
    <col min="258" max="262" width="7.2109375" style="238" customWidth="1"/>
    <col min="263" max="266" width="9.2109375" style="238" customWidth="1"/>
    <col min="267" max="267" width="8.2109375" style="238" bestFit="1" customWidth="1"/>
    <col min="268" max="268" width="7.28515625" style="238" bestFit="1" customWidth="1"/>
    <col min="269" max="510" width="7.2109375" style="238"/>
    <col min="511" max="511" width="0.92578125" style="238" customWidth="1"/>
    <col min="512" max="512" width="3.0703125" style="238" customWidth="1"/>
    <col min="513" max="513" width="13" style="238" customWidth="1"/>
    <col min="514" max="518" width="7.2109375" style="238" customWidth="1"/>
    <col min="519" max="522" width="9.2109375" style="238" customWidth="1"/>
    <col min="523" max="523" width="8.2109375" style="238" bestFit="1" customWidth="1"/>
    <col min="524" max="524" width="7.28515625" style="238" bestFit="1" customWidth="1"/>
    <col min="525" max="766" width="7.2109375" style="238"/>
    <col min="767" max="767" width="0.92578125" style="238" customWidth="1"/>
    <col min="768" max="768" width="3.0703125" style="238" customWidth="1"/>
    <col min="769" max="769" width="13" style="238" customWidth="1"/>
    <col min="770" max="774" width="7.2109375" style="238" customWidth="1"/>
    <col min="775" max="778" width="9.2109375" style="238" customWidth="1"/>
    <col min="779" max="779" width="8.2109375" style="238" bestFit="1" customWidth="1"/>
    <col min="780" max="780" width="7.28515625" style="238" bestFit="1" customWidth="1"/>
    <col min="781" max="1022" width="7.2109375" style="238"/>
    <col min="1023" max="1023" width="0.92578125" style="238" customWidth="1"/>
    <col min="1024" max="1024" width="3.0703125" style="238" customWidth="1"/>
    <col min="1025" max="1025" width="13" style="238" customWidth="1"/>
    <col min="1026" max="1030" width="7.2109375" style="238" customWidth="1"/>
    <col min="1031" max="1034" width="9.2109375" style="238" customWidth="1"/>
    <col min="1035" max="1035" width="8.2109375" style="238" bestFit="1" customWidth="1"/>
    <col min="1036" max="1036" width="7.28515625" style="238" bestFit="1" customWidth="1"/>
    <col min="1037" max="1278" width="7.2109375" style="238"/>
    <col min="1279" max="1279" width="0.92578125" style="238" customWidth="1"/>
    <col min="1280" max="1280" width="3.0703125" style="238" customWidth="1"/>
    <col min="1281" max="1281" width="13" style="238" customWidth="1"/>
    <col min="1282" max="1286" width="7.2109375" style="238" customWidth="1"/>
    <col min="1287" max="1290" width="9.2109375" style="238" customWidth="1"/>
    <col min="1291" max="1291" width="8.2109375" style="238" bestFit="1" customWidth="1"/>
    <col min="1292" max="1292" width="7.28515625" style="238" bestFit="1" customWidth="1"/>
    <col min="1293" max="1534" width="7.2109375" style="238"/>
    <col min="1535" max="1535" width="0.92578125" style="238" customWidth="1"/>
    <col min="1536" max="1536" width="3.0703125" style="238" customWidth="1"/>
    <col min="1537" max="1537" width="13" style="238" customWidth="1"/>
    <col min="1538" max="1542" width="7.2109375" style="238" customWidth="1"/>
    <col min="1543" max="1546" width="9.2109375" style="238" customWidth="1"/>
    <col min="1547" max="1547" width="8.2109375" style="238" bestFit="1" customWidth="1"/>
    <col min="1548" max="1548" width="7.28515625" style="238" bestFit="1" customWidth="1"/>
    <col min="1549" max="1790" width="7.2109375" style="238"/>
    <col min="1791" max="1791" width="0.92578125" style="238" customWidth="1"/>
    <col min="1792" max="1792" width="3.0703125" style="238" customWidth="1"/>
    <col min="1793" max="1793" width="13" style="238" customWidth="1"/>
    <col min="1794" max="1798" width="7.2109375" style="238" customWidth="1"/>
    <col min="1799" max="1802" width="9.2109375" style="238" customWidth="1"/>
    <col min="1803" max="1803" width="8.2109375" style="238" bestFit="1" customWidth="1"/>
    <col min="1804" max="1804" width="7.28515625" style="238" bestFit="1" customWidth="1"/>
    <col min="1805" max="2046" width="7.2109375" style="238"/>
    <col min="2047" max="2047" width="0.92578125" style="238" customWidth="1"/>
    <col min="2048" max="2048" width="3.0703125" style="238" customWidth="1"/>
    <col min="2049" max="2049" width="13" style="238" customWidth="1"/>
    <col min="2050" max="2054" width="7.2109375" style="238" customWidth="1"/>
    <col min="2055" max="2058" width="9.2109375" style="238" customWidth="1"/>
    <col min="2059" max="2059" width="8.2109375" style="238" bestFit="1" customWidth="1"/>
    <col min="2060" max="2060" width="7.28515625" style="238" bestFit="1" customWidth="1"/>
    <col min="2061" max="2302" width="7.2109375" style="238"/>
    <col min="2303" max="2303" width="0.92578125" style="238" customWidth="1"/>
    <col min="2304" max="2304" width="3.0703125" style="238" customWidth="1"/>
    <col min="2305" max="2305" width="13" style="238" customWidth="1"/>
    <col min="2306" max="2310" width="7.2109375" style="238" customWidth="1"/>
    <col min="2311" max="2314" width="9.2109375" style="238" customWidth="1"/>
    <col min="2315" max="2315" width="8.2109375" style="238" bestFit="1" customWidth="1"/>
    <col min="2316" max="2316" width="7.28515625" style="238" bestFit="1" customWidth="1"/>
    <col min="2317" max="2558" width="7.2109375" style="238"/>
    <col min="2559" max="2559" width="0.92578125" style="238" customWidth="1"/>
    <col min="2560" max="2560" width="3.0703125" style="238" customWidth="1"/>
    <col min="2561" max="2561" width="13" style="238" customWidth="1"/>
    <col min="2562" max="2566" width="7.2109375" style="238" customWidth="1"/>
    <col min="2567" max="2570" width="9.2109375" style="238" customWidth="1"/>
    <col min="2571" max="2571" width="8.2109375" style="238" bestFit="1" customWidth="1"/>
    <col min="2572" max="2572" width="7.28515625" style="238" bestFit="1" customWidth="1"/>
    <col min="2573" max="2814" width="7.2109375" style="238"/>
    <col min="2815" max="2815" width="0.92578125" style="238" customWidth="1"/>
    <col min="2816" max="2816" width="3.0703125" style="238" customWidth="1"/>
    <col min="2817" max="2817" width="13" style="238" customWidth="1"/>
    <col min="2818" max="2822" width="7.2109375" style="238" customWidth="1"/>
    <col min="2823" max="2826" width="9.2109375" style="238" customWidth="1"/>
    <col min="2827" max="2827" width="8.2109375" style="238" bestFit="1" customWidth="1"/>
    <col min="2828" max="2828" width="7.28515625" style="238" bestFit="1" customWidth="1"/>
    <col min="2829" max="3070" width="7.2109375" style="238"/>
    <col min="3071" max="3071" width="0.92578125" style="238" customWidth="1"/>
    <col min="3072" max="3072" width="3.0703125" style="238" customWidth="1"/>
    <col min="3073" max="3073" width="13" style="238" customWidth="1"/>
    <col min="3074" max="3078" width="7.2109375" style="238" customWidth="1"/>
    <col min="3079" max="3082" width="9.2109375" style="238" customWidth="1"/>
    <col min="3083" max="3083" width="8.2109375" style="238" bestFit="1" customWidth="1"/>
    <col min="3084" max="3084" width="7.28515625" style="238" bestFit="1" customWidth="1"/>
    <col min="3085" max="3326" width="7.2109375" style="238"/>
    <col min="3327" max="3327" width="0.92578125" style="238" customWidth="1"/>
    <col min="3328" max="3328" width="3.0703125" style="238" customWidth="1"/>
    <col min="3329" max="3329" width="13" style="238" customWidth="1"/>
    <col min="3330" max="3334" width="7.2109375" style="238" customWidth="1"/>
    <col min="3335" max="3338" width="9.2109375" style="238" customWidth="1"/>
    <col min="3339" max="3339" width="8.2109375" style="238" bestFit="1" customWidth="1"/>
    <col min="3340" max="3340" width="7.28515625" style="238" bestFit="1" customWidth="1"/>
    <col min="3341" max="3582" width="7.2109375" style="238"/>
    <col min="3583" max="3583" width="0.92578125" style="238" customWidth="1"/>
    <col min="3584" max="3584" width="3.0703125" style="238" customWidth="1"/>
    <col min="3585" max="3585" width="13" style="238" customWidth="1"/>
    <col min="3586" max="3590" width="7.2109375" style="238" customWidth="1"/>
    <col min="3591" max="3594" width="9.2109375" style="238" customWidth="1"/>
    <col min="3595" max="3595" width="8.2109375" style="238" bestFit="1" customWidth="1"/>
    <col min="3596" max="3596" width="7.28515625" style="238" bestFit="1" customWidth="1"/>
    <col min="3597" max="3838" width="7.2109375" style="238"/>
    <col min="3839" max="3839" width="0.92578125" style="238" customWidth="1"/>
    <col min="3840" max="3840" width="3.0703125" style="238" customWidth="1"/>
    <col min="3841" max="3841" width="13" style="238" customWidth="1"/>
    <col min="3842" max="3846" width="7.2109375" style="238" customWidth="1"/>
    <col min="3847" max="3850" width="9.2109375" style="238" customWidth="1"/>
    <col min="3851" max="3851" width="8.2109375" style="238" bestFit="1" customWidth="1"/>
    <col min="3852" max="3852" width="7.28515625" style="238" bestFit="1" customWidth="1"/>
    <col min="3853" max="4094" width="7.2109375" style="238"/>
    <col min="4095" max="4095" width="0.92578125" style="238" customWidth="1"/>
    <col min="4096" max="4096" width="3.0703125" style="238" customWidth="1"/>
    <col min="4097" max="4097" width="13" style="238" customWidth="1"/>
    <col min="4098" max="4102" width="7.2109375" style="238" customWidth="1"/>
    <col min="4103" max="4106" width="9.2109375" style="238" customWidth="1"/>
    <col min="4107" max="4107" width="8.2109375" style="238" bestFit="1" customWidth="1"/>
    <col min="4108" max="4108" width="7.28515625" style="238" bestFit="1" customWidth="1"/>
    <col min="4109" max="4350" width="7.2109375" style="238"/>
    <col min="4351" max="4351" width="0.92578125" style="238" customWidth="1"/>
    <col min="4352" max="4352" width="3.0703125" style="238" customWidth="1"/>
    <col min="4353" max="4353" width="13" style="238" customWidth="1"/>
    <col min="4354" max="4358" width="7.2109375" style="238" customWidth="1"/>
    <col min="4359" max="4362" width="9.2109375" style="238" customWidth="1"/>
    <col min="4363" max="4363" width="8.2109375" style="238" bestFit="1" customWidth="1"/>
    <col min="4364" max="4364" width="7.28515625" style="238" bestFit="1" customWidth="1"/>
    <col min="4365" max="4606" width="7.2109375" style="238"/>
    <col min="4607" max="4607" width="0.92578125" style="238" customWidth="1"/>
    <col min="4608" max="4608" width="3.0703125" style="238" customWidth="1"/>
    <col min="4609" max="4609" width="13" style="238" customWidth="1"/>
    <col min="4610" max="4614" width="7.2109375" style="238" customWidth="1"/>
    <col min="4615" max="4618" width="9.2109375" style="238" customWidth="1"/>
    <col min="4619" max="4619" width="8.2109375" style="238" bestFit="1" customWidth="1"/>
    <col min="4620" max="4620" width="7.28515625" style="238" bestFit="1" customWidth="1"/>
    <col min="4621" max="4862" width="7.2109375" style="238"/>
    <col min="4863" max="4863" width="0.92578125" style="238" customWidth="1"/>
    <col min="4864" max="4864" width="3.0703125" style="238" customWidth="1"/>
    <col min="4865" max="4865" width="13" style="238" customWidth="1"/>
    <col min="4866" max="4870" width="7.2109375" style="238" customWidth="1"/>
    <col min="4871" max="4874" width="9.2109375" style="238" customWidth="1"/>
    <col min="4875" max="4875" width="8.2109375" style="238" bestFit="1" customWidth="1"/>
    <col min="4876" max="4876" width="7.28515625" style="238" bestFit="1" customWidth="1"/>
    <col min="4877" max="5118" width="7.2109375" style="238"/>
    <col min="5119" max="5119" width="0.92578125" style="238" customWidth="1"/>
    <col min="5120" max="5120" width="3.0703125" style="238" customWidth="1"/>
    <col min="5121" max="5121" width="13" style="238" customWidth="1"/>
    <col min="5122" max="5126" width="7.2109375" style="238" customWidth="1"/>
    <col min="5127" max="5130" width="9.2109375" style="238" customWidth="1"/>
    <col min="5131" max="5131" width="8.2109375" style="238" bestFit="1" customWidth="1"/>
    <col min="5132" max="5132" width="7.28515625" style="238" bestFit="1" customWidth="1"/>
    <col min="5133" max="5374" width="7.2109375" style="238"/>
    <col min="5375" max="5375" width="0.92578125" style="238" customWidth="1"/>
    <col min="5376" max="5376" width="3.0703125" style="238" customWidth="1"/>
    <col min="5377" max="5377" width="13" style="238" customWidth="1"/>
    <col min="5378" max="5382" width="7.2109375" style="238" customWidth="1"/>
    <col min="5383" max="5386" width="9.2109375" style="238" customWidth="1"/>
    <col min="5387" max="5387" width="8.2109375" style="238" bestFit="1" customWidth="1"/>
    <col min="5388" max="5388" width="7.28515625" style="238" bestFit="1" customWidth="1"/>
    <col min="5389" max="5630" width="7.2109375" style="238"/>
    <col min="5631" max="5631" width="0.92578125" style="238" customWidth="1"/>
    <col min="5632" max="5632" width="3.0703125" style="238" customWidth="1"/>
    <col min="5633" max="5633" width="13" style="238" customWidth="1"/>
    <col min="5634" max="5638" width="7.2109375" style="238" customWidth="1"/>
    <col min="5639" max="5642" width="9.2109375" style="238" customWidth="1"/>
    <col min="5643" max="5643" width="8.2109375" style="238" bestFit="1" customWidth="1"/>
    <col min="5644" max="5644" width="7.28515625" style="238" bestFit="1" customWidth="1"/>
    <col min="5645" max="5886" width="7.2109375" style="238"/>
    <col min="5887" max="5887" width="0.92578125" style="238" customWidth="1"/>
    <col min="5888" max="5888" width="3.0703125" style="238" customWidth="1"/>
    <col min="5889" max="5889" width="13" style="238" customWidth="1"/>
    <col min="5890" max="5894" width="7.2109375" style="238" customWidth="1"/>
    <col min="5895" max="5898" width="9.2109375" style="238" customWidth="1"/>
    <col min="5899" max="5899" width="8.2109375" style="238" bestFit="1" customWidth="1"/>
    <col min="5900" max="5900" width="7.28515625" style="238" bestFit="1" customWidth="1"/>
    <col min="5901" max="6142" width="7.2109375" style="238"/>
    <col min="6143" max="6143" width="0.92578125" style="238" customWidth="1"/>
    <col min="6144" max="6144" width="3.0703125" style="238" customWidth="1"/>
    <col min="6145" max="6145" width="13" style="238" customWidth="1"/>
    <col min="6146" max="6150" width="7.2109375" style="238" customWidth="1"/>
    <col min="6151" max="6154" width="9.2109375" style="238" customWidth="1"/>
    <col min="6155" max="6155" width="8.2109375" style="238" bestFit="1" customWidth="1"/>
    <col min="6156" max="6156" width="7.28515625" style="238" bestFit="1" customWidth="1"/>
    <col min="6157" max="6398" width="7.2109375" style="238"/>
    <col min="6399" max="6399" width="0.92578125" style="238" customWidth="1"/>
    <col min="6400" max="6400" width="3.0703125" style="238" customWidth="1"/>
    <col min="6401" max="6401" width="13" style="238" customWidth="1"/>
    <col min="6402" max="6406" width="7.2109375" style="238" customWidth="1"/>
    <col min="6407" max="6410" width="9.2109375" style="238" customWidth="1"/>
    <col min="6411" max="6411" width="8.2109375" style="238" bestFit="1" customWidth="1"/>
    <col min="6412" max="6412" width="7.28515625" style="238" bestFit="1" customWidth="1"/>
    <col min="6413" max="6654" width="7.2109375" style="238"/>
    <col min="6655" max="6655" width="0.92578125" style="238" customWidth="1"/>
    <col min="6656" max="6656" width="3.0703125" style="238" customWidth="1"/>
    <col min="6657" max="6657" width="13" style="238" customWidth="1"/>
    <col min="6658" max="6662" width="7.2109375" style="238" customWidth="1"/>
    <col min="6663" max="6666" width="9.2109375" style="238" customWidth="1"/>
    <col min="6667" max="6667" width="8.2109375" style="238" bestFit="1" customWidth="1"/>
    <col min="6668" max="6668" width="7.28515625" style="238" bestFit="1" customWidth="1"/>
    <col min="6669" max="6910" width="7.2109375" style="238"/>
    <col min="6911" max="6911" width="0.92578125" style="238" customWidth="1"/>
    <col min="6912" max="6912" width="3.0703125" style="238" customWidth="1"/>
    <col min="6913" max="6913" width="13" style="238" customWidth="1"/>
    <col min="6914" max="6918" width="7.2109375" style="238" customWidth="1"/>
    <col min="6919" max="6922" width="9.2109375" style="238" customWidth="1"/>
    <col min="6923" max="6923" width="8.2109375" style="238" bestFit="1" customWidth="1"/>
    <col min="6924" max="6924" width="7.28515625" style="238" bestFit="1" customWidth="1"/>
    <col min="6925" max="7166" width="7.2109375" style="238"/>
    <col min="7167" max="7167" width="0.92578125" style="238" customWidth="1"/>
    <col min="7168" max="7168" width="3.0703125" style="238" customWidth="1"/>
    <col min="7169" max="7169" width="13" style="238" customWidth="1"/>
    <col min="7170" max="7174" width="7.2109375" style="238" customWidth="1"/>
    <col min="7175" max="7178" width="9.2109375" style="238" customWidth="1"/>
    <col min="7179" max="7179" width="8.2109375" style="238" bestFit="1" customWidth="1"/>
    <col min="7180" max="7180" width="7.28515625" style="238" bestFit="1" customWidth="1"/>
    <col min="7181" max="7422" width="7.2109375" style="238"/>
    <col min="7423" max="7423" width="0.92578125" style="238" customWidth="1"/>
    <col min="7424" max="7424" width="3.0703125" style="238" customWidth="1"/>
    <col min="7425" max="7425" width="13" style="238" customWidth="1"/>
    <col min="7426" max="7430" width="7.2109375" style="238" customWidth="1"/>
    <col min="7431" max="7434" width="9.2109375" style="238" customWidth="1"/>
    <col min="7435" max="7435" width="8.2109375" style="238" bestFit="1" customWidth="1"/>
    <col min="7436" max="7436" width="7.28515625" style="238" bestFit="1" customWidth="1"/>
    <col min="7437" max="7678" width="7.2109375" style="238"/>
    <col min="7679" max="7679" width="0.92578125" style="238" customWidth="1"/>
    <col min="7680" max="7680" width="3.0703125" style="238" customWidth="1"/>
    <col min="7681" max="7681" width="13" style="238" customWidth="1"/>
    <col min="7682" max="7686" width="7.2109375" style="238" customWidth="1"/>
    <col min="7687" max="7690" width="9.2109375" style="238" customWidth="1"/>
    <col min="7691" max="7691" width="8.2109375" style="238" bestFit="1" customWidth="1"/>
    <col min="7692" max="7692" width="7.28515625" style="238" bestFit="1" customWidth="1"/>
    <col min="7693" max="7934" width="7.2109375" style="238"/>
    <col min="7935" max="7935" width="0.92578125" style="238" customWidth="1"/>
    <col min="7936" max="7936" width="3.0703125" style="238" customWidth="1"/>
    <col min="7937" max="7937" width="13" style="238" customWidth="1"/>
    <col min="7938" max="7942" width="7.2109375" style="238" customWidth="1"/>
    <col min="7943" max="7946" width="9.2109375" style="238" customWidth="1"/>
    <col min="7947" max="7947" width="8.2109375" style="238" bestFit="1" customWidth="1"/>
    <col min="7948" max="7948" width="7.28515625" style="238" bestFit="1" customWidth="1"/>
    <col min="7949" max="8190" width="7.2109375" style="238"/>
    <col min="8191" max="8191" width="0.92578125" style="238" customWidth="1"/>
    <col min="8192" max="8192" width="3.0703125" style="238" customWidth="1"/>
    <col min="8193" max="8193" width="13" style="238" customWidth="1"/>
    <col min="8194" max="8198" width="7.2109375" style="238" customWidth="1"/>
    <col min="8199" max="8202" width="9.2109375" style="238" customWidth="1"/>
    <col min="8203" max="8203" width="8.2109375" style="238" bestFit="1" customWidth="1"/>
    <col min="8204" max="8204" width="7.28515625" style="238" bestFit="1" customWidth="1"/>
    <col min="8205" max="8446" width="7.2109375" style="238"/>
    <col min="8447" max="8447" width="0.92578125" style="238" customWidth="1"/>
    <col min="8448" max="8448" width="3.0703125" style="238" customWidth="1"/>
    <col min="8449" max="8449" width="13" style="238" customWidth="1"/>
    <col min="8450" max="8454" width="7.2109375" style="238" customWidth="1"/>
    <col min="8455" max="8458" width="9.2109375" style="238" customWidth="1"/>
    <col min="8459" max="8459" width="8.2109375" style="238" bestFit="1" customWidth="1"/>
    <col min="8460" max="8460" width="7.28515625" style="238" bestFit="1" customWidth="1"/>
    <col min="8461" max="8702" width="7.2109375" style="238"/>
    <col min="8703" max="8703" width="0.92578125" style="238" customWidth="1"/>
    <col min="8704" max="8704" width="3.0703125" style="238" customWidth="1"/>
    <col min="8705" max="8705" width="13" style="238" customWidth="1"/>
    <col min="8706" max="8710" width="7.2109375" style="238" customWidth="1"/>
    <col min="8711" max="8714" width="9.2109375" style="238" customWidth="1"/>
    <col min="8715" max="8715" width="8.2109375" style="238" bestFit="1" customWidth="1"/>
    <col min="8716" max="8716" width="7.28515625" style="238" bestFit="1" customWidth="1"/>
    <col min="8717" max="8958" width="7.2109375" style="238"/>
    <col min="8959" max="8959" width="0.92578125" style="238" customWidth="1"/>
    <col min="8960" max="8960" width="3.0703125" style="238" customWidth="1"/>
    <col min="8961" max="8961" width="13" style="238" customWidth="1"/>
    <col min="8962" max="8966" width="7.2109375" style="238" customWidth="1"/>
    <col min="8967" max="8970" width="9.2109375" style="238" customWidth="1"/>
    <col min="8971" max="8971" width="8.2109375" style="238" bestFit="1" customWidth="1"/>
    <col min="8972" max="8972" width="7.28515625" style="238" bestFit="1" customWidth="1"/>
    <col min="8973" max="9214" width="7.2109375" style="238"/>
    <col min="9215" max="9215" width="0.92578125" style="238" customWidth="1"/>
    <col min="9216" max="9216" width="3.0703125" style="238" customWidth="1"/>
    <col min="9217" max="9217" width="13" style="238" customWidth="1"/>
    <col min="9218" max="9222" width="7.2109375" style="238" customWidth="1"/>
    <col min="9223" max="9226" width="9.2109375" style="238" customWidth="1"/>
    <col min="9227" max="9227" width="8.2109375" style="238" bestFit="1" customWidth="1"/>
    <col min="9228" max="9228" width="7.28515625" style="238" bestFit="1" customWidth="1"/>
    <col min="9229" max="9470" width="7.2109375" style="238"/>
    <col min="9471" max="9471" width="0.92578125" style="238" customWidth="1"/>
    <col min="9472" max="9472" width="3.0703125" style="238" customWidth="1"/>
    <col min="9473" max="9473" width="13" style="238" customWidth="1"/>
    <col min="9474" max="9478" width="7.2109375" style="238" customWidth="1"/>
    <col min="9479" max="9482" width="9.2109375" style="238" customWidth="1"/>
    <col min="9483" max="9483" width="8.2109375" style="238" bestFit="1" customWidth="1"/>
    <col min="9484" max="9484" width="7.28515625" style="238" bestFit="1" customWidth="1"/>
    <col min="9485" max="9726" width="7.2109375" style="238"/>
    <col min="9727" max="9727" width="0.92578125" style="238" customWidth="1"/>
    <col min="9728" max="9728" width="3.0703125" style="238" customWidth="1"/>
    <col min="9729" max="9729" width="13" style="238" customWidth="1"/>
    <col min="9730" max="9734" width="7.2109375" style="238" customWidth="1"/>
    <col min="9735" max="9738" width="9.2109375" style="238" customWidth="1"/>
    <col min="9739" max="9739" width="8.2109375" style="238" bestFit="1" customWidth="1"/>
    <col min="9740" max="9740" width="7.28515625" style="238" bestFit="1" customWidth="1"/>
    <col min="9741" max="9982" width="7.2109375" style="238"/>
    <col min="9983" max="9983" width="0.92578125" style="238" customWidth="1"/>
    <col min="9984" max="9984" width="3.0703125" style="238" customWidth="1"/>
    <col min="9985" max="9985" width="13" style="238" customWidth="1"/>
    <col min="9986" max="9990" width="7.2109375" style="238" customWidth="1"/>
    <col min="9991" max="9994" width="9.2109375" style="238" customWidth="1"/>
    <col min="9995" max="9995" width="8.2109375" style="238" bestFit="1" customWidth="1"/>
    <col min="9996" max="9996" width="7.28515625" style="238" bestFit="1" customWidth="1"/>
    <col min="9997" max="10238" width="7.2109375" style="238"/>
    <col min="10239" max="10239" width="0.92578125" style="238" customWidth="1"/>
    <col min="10240" max="10240" width="3.0703125" style="238" customWidth="1"/>
    <col min="10241" max="10241" width="13" style="238" customWidth="1"/>
    <col min="10242" max="10246" width="7.2109375" style="238" customWidth="1"/>
    <col min="10247" max="10250" width="9.2109375" style="238" customWidth="1"/>
    <col min="10251" max="10251" width="8.2109375" style="238" bestFit="1" customWidth="1"/>
    <col min="10252" max="10252" width="7.28515625" style="238" bestFit="1" customWidth="1"/>
    <col min="10253" max="10494" width="7.2109375" style="238"/>
    <col min="10495" max="10495" width="0.92578125" style="238" customWidth="1"/>
    <col min="10496" max="10496" width="3.0703125" style="238" customWidth="1"/>
    <col min="10497" max="10497" width="13" style="238" customWidth="1"/>
    <col min="10498" max="10502" width="7.2109375" style="238" customWidth="1"/>
    <col min="10503" max="10506" width="9.2109375" style="238" customWidth="1"/>
    <col min="10507" max="10507" width="8.2109375" style="238" bestFit="1" customWidth="1"/>
    <col min="10508" max="10508" width="7.28515625" style="238" bestFit="1" customWidth="1"/>
    <col min="10509" max="10750" width="7.2109375" style="238"/>
    <col min="10751" max="10751" width="0.92578125" style="238" customWidth="1"/>
    <col min="10752" max="10752" width="3.0703125" style="238" customWidth="1"/>
    <col min="10753" max="10753" width="13" style="238" customWidth="1"/>
    <col min="10754" max="10758" width="7.2109375" style="238" customWidth="1"/>
    <col min="10759" max="10762" width="9.2109375" style="238" customWidth="1"/>
    <col min="10763" max="10763" width="8.2109375" style="238" bestFit="1" customWidth="1"/>
    <col min="10764" max="10764" width="7.28515625" style="238" bestFit="1" customWidth="1"/>
    <col min="10765" max="11006" width="7.2109375" style="238"/>
    <col min="11007" max="11007" width="0.92578125" style="238" customWidth="1"/>
    <col min="11008" max="11008" width="3.0703125" style="238" customWidth="1"/>
    <col min="11009" max="11009" width="13" style="238" customWidth="1"/>
    <col min="11010" max="11014" width="7.2109375" style="238" customWidth="1"/>
    <col min="11015" max="11018" width="9.2109375" style="238" customWidth="1"/>
    <col min="11019" max="11019" width="8.2109375" style="238" bestFit="1" customWidth="1"/>
    <col min="11020" max="11020" width="7.28515625" style="238" bestFit="1" customWidth="1"/>
    <col min="11021" max="11262" width="7.2109375" style="238"/>
    <col min="11263" max="11263" width="0.92578125" style="238" customWidth="1"/>
    <col min="11264" max="11264" width="3.0703125" style="238" customWidth="1"/>
    <col min="11265" max="11265" width="13" style="238" customWidth="1"/>
    <col min="11266" max="11270" width="7.2109375" style="238" customWidth="1"/>
    <col min="11271" max="11274" width="9.2109375" style="238" customWidth="1"/>
    <col min="11275" max="11275" width="8.2109375" style="238" bestFit="1" customWidth="1"/>
    <col min="11276" max="11276" width="7.28515625" style="238" bestFit="1" customWidth="1"/>
    <col min="11277" max="11518" width="7.2109375" style="238"/>
    <col min="11519" max="11519" width="0.92578125" style="238" customWidth="1"/>
    <col min="11520" max="11520" width="3.0703125" style="238" customWidth="1"/>
    <col min="11521" max="11521" width="13" style="238" customWidth="1"/>
    <col min="11522" max="11526" width="7.2109375" style="238" customWidth="1"/>
    <col min="11527" max="11530" width="9.2109375" style="238" customWidth="1"/>
    <col min="11531" max="11531" width="8.2109375" style="238" bestFit="1" customWidth="1"/>
    <col min="11532" max="11532" width="7.28515625" style="238" bestFit="1" customWidth="1"/>
    <col min="11533" max="11774" width="7.2109375" style="238"/>
    <col min="11775" max="11775" width="0.92578125" style="238" customWidth="1"/>
    <col min="11776" max="11776" width="3.0703125" style="238" customWidth="1"/>
    <col min="11777" max="11777" width="13" style="238" customWidth="1"/>
    <col min="11778" max="11782" width="7.2109375" style="238" customWidth="1"/>
    <col min="11783" max="11786" width="9.2109375" style="238" customWidth="1"/>
    <col min="11787" max="11787" width="8.2109375" style="238" bestFit="1" customWidth="1"/>
    <col min="11788" max="11788" width="7.28515625" style="238" bestFit="1" customWidth="1"/>
    <col min="11789" max="12030" width="7.2109375" style="238"/>
    <col min="12031" max="12031" width="0.92578125" style="238" customWidth="1"/>
    <col min="12032" max="12032" width="3.0703125" style="238" customWidth="1"/>
    <col min="12033" max="12033" width="13" style="238" customWidth="1"/>
    <col min="12034" max="12038" width="7.2109375" style="238" customWidth="1"/>
    <col min="12039" max="12042" width="9.2109375" style="238" customWidth="1"/>
    <col min="12043" max="12043" width="8.2109375" style="238" bestFit="1" customWidth="1"/>
    <col min="12044" max="12044" width="7.28515625" style="238" bestFit="1" customWidth="1"/>
    <col min="12045" max="12286" width="7.2109375" style="238"/>
    <col min="12287" max="12287" width="0.92578125" style="238" customWidth="1"/>
    <col min="12288" max="12288" width="3.0703125" style="238" customWidth="1"/>
    <col min="12289" max="12289" width="13" style="238" customWidth="1"/>
    <col min="12290" max="12294" width="7.2109375" style="238" customWidth="1"/>
    <col min="12295" max="12298" width="9.2109375" style="238" customWidth="1"/>
    <col min="12299" max="12299" width="8.2109375" style="238" bestFit="1" customWidth="1"/>
    <col min="12300" max="12300" width="7.28515625" style="238" bestFit="1" customWidth="1"/>
    <col min="12301" max="12542" width="7.2109375" style="238"/>
    <col min="12543" max="12543" width="0.92578125" style="238" customWidth="1"/>
    <col min="12544" max="12544" width="3.0703125" style="238" customWidth="1"/>
    <col min="12545" max="12545" width="13" style="238" customWidth="1"/>
    <col min="12546" max="12550" width="7.2109375" style="238" customWidth="1"/>
    <col min="12551" max="12554" width="9.2109375" style="238" customWidth="1"/>
    <col min="12555" max="12555" width="8.2109375" style="238" bestFit="1" customWidth="1"/>
    <col min="12556" max="12556" width="7.28515625" style="238" bestFit="1" customWidth="1"/>
    <col min="12557" max="12798" width="7.2109375" style="238"/>
    <col min="12799" max="12799" width="0.92578125" style="238" customWidth="1"/>
    <col min="12800" max="12800" width="3.0703125" style="238" customWidth="1"/>
    <col min="12801" max="12801" width="13" style="238" customWidth="1"/>
    <col min="12802" max="12806" width="7.2109375" style="238" customWidth="1"/>
    <col min="12807" max="12810" width="9.2109375" style="238" customWidth="1"/>
    <col min="12811" max="12811" width="8.2109375" style="238" bestFit="1" customWidth="1"/>
    <col min="12812" max="12812" width="7.28515625" style="238" bestFit="1" customWidth="1"/>
    <col min="12813" max="13054" width="7.2109375" style="238"/>
    <col min="13055" max="13055" width="0.92578125" style="238" customWidth="1"/>
    <col min="13056" max="13056" width="3.0703125" style="238" customWidth="1"/>
    <col min="13057" max="13057" width="13" style="238" customWidth="1"/>
    <col min="13058" max="13062" width="7.2109375" style="238" customWidth="1"/>
    <col min="13063" max="13066" width="9.2109375" style="238" customWidth="1"/>
    <col min="13067" max="13067" width="8.2109375" style="238" bestFit="1" customWidth="1"/>
    <col min="13068" max="13068" width="7.28515625" style="238" bestFit="1" customWidth="1"/>
    <col min="13069" max="13310" width="7.2109375" style="238"/>
    <col min="13311" max="13311" width="0.92578125" style="238" customWidth="1"/>
    <col min="13312" max="13312" width="3.0703125" style="238" customWidth="1"/>
    <col min="13313" max="13313" width="13" style="238" customWidth="1"/>
    <col min="13314" max="13318" width="7.2109375" style="238" customWidth="1"/>
    <col min="13319" max="13322" width="9.2109375" style="238" customWidth="1"/>
    <col min="13323" max="13323" width="8.2109375" style="238" bestFit="1" customWidth="1"/>
    <col min="13324" max="13324" width="7.28515625" style="238" bestFit="1" customWidth="1"/>
    <col min="13325" max="13566" width="7.2109375" style="238"/>
    <col min="13567" max="13567" width="0.92578125" style="238" customWidth="1"/>
    <col min="13568" max="13568" width="3.0703125" style="238" customWidth="1"/>
    <col min="13569" max="13569" width="13" style="238" customWidth="1"/>
    <col min="13570" max="13574" width="7.2109375" style="238" customWidth="1"/>
    <col min="13575" max="13578" width="9.2109375" style="238" customWidth="1"/>
    <col min="13579" max="13579" width="8.2109375" style="238" bestFit="1" customWidth="1"/>
    <col min="13580" max="13580" width="7.28515625" style="238" bestFit="1" customWidth="1"/>
    <col min="13581" max="13822" width="7.2109375" style="238"/>
    <col min="13823" max="13823" width="0.92578125" style="238" customWidth="1"/>
    <col min="13824" max="13824" width="3.0703125" style="238" customWidth="1"/>
    <col min="13825" max="13825" width="13" style="238" customWidth="1"/>
    <col min="13826" max="13830" width="7.2109375" style="238" customWidth="1"/>
    <col min="13831" max="13834" width="9.2109375" style="238" customWidth="1"/>
    <col min="13835" max="13835" width="8.2109375" style="238" bestFit="1" customWidth="1"/>
    <col min="13836" max="13836" width="7.28515625" style="238" bestFit="1" customWidth="1"/>
    <col min="13837" max="14078" width="7.2109375" style="238"/>
    <col min="14079" max="14079" width="0.92578125" style="238" customWidth="1"/>
    <col min="14080" max="14080" width="3.0703125" style="238" customWidth="1"/>
    <col min="14081" max="14081" width="13" style="238" customWidth="1"/>
    <col min="14082" max="14086" width="7.2109375" style="238" customWidth="1"/>
    <col min="14087" max="14090" width="9.2109375" style="238" customWidth="1"/>
    <col min="14091" max="14091" width="8.2109375" style="238" bestFit="1" customWidth="1"/>
    <col min="14092" max="14092" width="7.28515625" style="238" bestFit="1" customWidth="1"/>
    <col min="14093" max="14334" width="7.2109375" style="238"/>
    <col min="14335" max="14335" width="0.92578125" style="238" customWidth="1"/>
    <col min="14336" max="14336" width="3.0703125" style="238" customWidth="1"/>
    <col min="14337" max="14337" width="13" style="238" customWidth="1"/>
    <col min="14338" max="14342" width="7.2109375" style="238" customWidth="1"/>
    <col min="14343" max="14346" width="9.2109375" style="238" customWidth="1"/>
    <col min="14347" max="14347" width="8.2109375" style="238" bestFit="1" customWidth="1"/>
    <col min="14348" max="14348" width="7.28515625" style="238" bestFit="1" customWidth="1"/>
    <col min="14349" max="14590" width="7.2109375" style="238"/>
    <col min="14591" max="14591" width="0.92578125" style="238" customWidth="1"/>
    <col min="14592" max="14592" width="3.0703125" style="238" customWidth="1"/>
    <col min="14593" max="14593" width="13" style="238" customWidth="1"/>
    <col min="14594" max="14598" width="7.2109375" style="238" customWidth="1"/>
    <col min="14599" max="14602" width="9.2109375" style="238" customWidth="1"/>
    <col min="14603" max="14603" width="8.2109375" style="238" bestFit="1" customWidth="1"/>
    <col min="14604" max="14604" width="7.28515625" style="238" bestFit="1" customWidth="1"/>
    <col min="14605" max="14846" width="7.2109375" style="238"/>
    <col min="14847" max="14847" width="0.92578125" style="238" customWidth="1"/>
    <col min="14848" max="14848" width="3.0703125" style="238" customWidth="1"/>
    <col min="14849" max="14849" width="13" style="238" customWidth="1"/>
    <col min="14850" max="14854" width="7.2109375" style="238" customWidth="1"/>
    <col min="14855" max="14858" width="9.2109375" style="238" customWidth="1"/>
    <col min="14859" max="14859" width="8.2109375" style="238" bestFit="1" customWidth="1"/>
    <col min="14860" max="14860" width="7.28515625" style="238" bestFit="1" customWidth="1"/>
    <col min="14861" max="15102" width="7.2109375" style="238"/>
    <col min="15103" max="15103" width="0.92578125" style="238" customWidth="1"/>
    <col min="15104" max="15104" width="3.0703125" style="238" customWidth="1"/>
    <col min="15105" max="15105" width="13" style="238" customWidth="1"/>
    <col min="15106" max="15110" width="7.2109375" style="238" customWidth="1"/>
    <col min="15111" max="15114" width="9.2109375" style="238" customWidth="1"/>
    <col min="15115" max="15115" width="8.2109375" style="238" bestFit="1" customWidth="1"/>
    <col min="15116" max="15116" width="7.28515625" style="238" bestFit="1" customWidth="1"/>
    <col min="15117" max="15358" width="7.2109375" style="238"/>
    <col min="15359" max="15359" width="0.92578125" style="238" customWidth="1"/>
    <col min="15360" max="15360" width="3.0703125" style="238" customWidth="1"/>
    <col min="15361" max="15361" width="13" style="238" customWidth="1"/>
    <col min="15362" max="15366" width="7.2109375" style="238" customWidth="1"/>
    <col min="15367" max="15370" width="9.2109375" style="238" customWidth="1"/>
    <col min="15371" max="15371" width="8.2109375" style="238" bestFit="1" customWidth="1"/>
    <col min="15372" max="15372" width="7.28515625" style="238" bestFit="1" customWidth="1"/>
    <col min="15373" max="15614" width="7.2109375" style="238"/>
    <col min="15615" max="15615" width="0.92578125" style="238" customWidth="1"/>
    <col min="15616" max="15616" width="3.0703125" style="238" customWidth="1"/>
    <col min="15617" max="15617" width="13" style="238" customWidth="1"/>
    <col min="15618" max="15622" width="7.2109375" style="238" customWidth="1"/>
    <col min="15623" max="15626" width="9.2109375" style="238" customWidth="1"/>
    <col min="15627" max="15627" width="8.2109375" style="238" bestFit="1" customWidth="1"/>
    <col min="15628" max="15628" width="7.28515625" style="238" bestFit="1" customWidth="1"/>
    <col min="15629" max="15870" width="7.2109375" style="238"/>
    <col min="15871" max="15871" width="0.92578125" style="238" customWidth="1"/>
    <col min="15872" max="15872" width="3.0703125" style="238" customWidth="1"/>
    <col min="15873" max="15873" width="13" style="238" customWidth="1"/>
    <col min="15874" max="15878" width="7.2109375" style="238" customWidth="1"/>
    <col min="15879" max="15882" width="9.2109375" style="238" customWidth="1"/>
    <col min="15883" max="15883" width="8.2109375" style="238" bestFit="1" customWidth="1"/>
    <col min="15884" max="15884" width="7.28515625" style="238" bestFit="1" customWidth="1"/>
    <col min="15885" max="16126" width="7.2109375" style="238"/>
    <col min="16127" max="16127" width="0.92578125" style="238" customWidth="1"/>
    <col min="16128" max="16128" width="3.0703125" style="238" customWidth="1"/>
    <col min="16129" max="16129" width="13" style="238" customWidth="1"/>
    <col min="16130" max="16134" width="7.2109375" style="238" customWidth="1"/>
    <col min="16135" max="16138" width="9.2109375" style="238" customWidth="1"/>
    <col min="16139" max="16139" width="8.2109375" style="238" bestFit="1" customWidth="1"/>
    <col min="16140" max="16140" width="7.28515625" style="238" bestFit="1" customWidth="1"/>
    <col min="16141" max="16384" width="7.2109375" style="238"/>
  </cols>
  <sheetData>
    <row r="2" spans="2:12">
      <c r="B2" s="234" t="s">
        <v>102</v>
      </c>
      <c r="C2" s="235"/>
      <c r="D2" s="235"/>
      <c r="E2" s="235"/>
      <c r="F2" s="235"/>
      <c r="G2" s="235"/>
      <c r="H2" s="235"/>
      <c r="I2" s="235"/>
      <c r="J2" s="235"/>
      <c r="K2" s="235"/>
      <c r="L2" s="236"/>
    </row>
    <row r="3" spans="2:12" ht="13.5" thickBot="1"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40" t="s">
        <v>83</v>
      </c>
    </row>
    <row r="4" spans="2:12" ht="18" customHeight="1">
      <c r="B4" s="241"/>
      <c r="C4" s="242" t="s">
        <v>103</v>
      </c>
      <c r="D4" s="243"/>
      <c r="E4" s="243"/>
      <c r="F4" s="244"/>
      <c r="G4" s="245"/>
      <c r="H4" s="244"/>
      <c r="I4" s="65" t="s">
        <v>36</v>
      </c>
      <c r="J4" s="66"/>
      <c r="K4" s="65" t="s">
        <v>37</v>
      </c>
      <c r="L4" s="66"/>
    </row>
    <row r="5" spans="2:12" ht="17.25" customHeight="1">
      <c r="B5" s="246"/>
      <c r="C5" s="247"/>
      <c r="D5" s="248" t="s">
        <v>38</v>
      </c>
      <c r="E5" s="248" t="s">
        <v>39</v>
      </c>
      <c r="F5" s="249" t="s">
        <v>40</v>
      </c>
      <c r="G5" s="250" t="s">
        <v>104</v>
      </c>
      <c r="H5" s="251" t="s">
        <v>105</v>
      </c>
      <c r="I5" s="71"/>
      <c r="J5" s="72"/>
      <c r="K5" s="71"/>
      <c r="L5" s="72"/>
    </row>
    <row r="6" spans="2:12" s="58" customFormat="1" ht="29.25" customHeight="1" thickBot="1">
      <c r="B6" s="178" t="s">
        <v>43</v>
      </c>
      <c r="C6" s="179"/>
      <c r="D6" s="75" t="s">
        <v>106</v>
      </c>
      <c r="E6" s="252"/>
      <c r="F6" s="181"/>
      <c r="G6" s="181" t="s">
        <v>45</v>
      </c>
      <c r="H6" s="182" t="s">
        <v>107</v>
      </c>
      <c r="I6" s="183" t="s">
        <v>86</v>
      </c>
      <c r="J6" s="253" t="s">
        <v>48</v>
      </c>
      <c r="K6" s="183" t="s">
        <v>87</v>
      </c>
      <c r="L6" s="253" t="s">
        <v>50</v>
      </c>
    </row>
    <row r="7" spans="2:12">
      <c r="B7" s="246"/>
      <c r="C7" s="254" t="s">
        <v>51</v>
      </c>
      <c r="D7" s="255">
        <v>16349</v>
      </c>
      <c r="E7" s="255">
        <v>15469</v>
      </c>
      <c r="F7" s="256">
        <v>15977</v>
      </c>
      <c r="G7" s="257">
        <v>18367</v>
      </c>
      <c r="H7" s="258">
        <v>16743</v>
      </c>
      <c r="I7" s="259">
        <f t="shared" ref="I7:I36" si="0">H7-G7</f>
        <v>-1624</v>
      </c>
      <c r="J7" s="120">
        <f>IF(AND(G7=0,H7&gt;0),"皆増　",IF(AND(G7&gt;0,H7=0),"皆減　",IF(AND(G7=0,H7=0),"",ROUND(I7/G7*100,1))))</f>
        <v>-8.8000000000000007</v>
      </c>
      <c r="K7" s="89">
        <f>H7-D7</f>
        <v>394</v>
      </c>
      <c r="L7" s="90">
        <f>IF(AND($D7=0,H7&gt;0),"皆増　",IF(AND($D7&gt;0,H7=0),"皆減　",IF(AND($D7=0,H7=0),"",ROUND(K7/$D7*100,1))))</f>
        <v>2.4</v>
      </c>
    </row>
    <row r="8" spans="2:12">
      <c r="B8" s="246"/>
      <c r="C8" s="260" t="s">
        <v>88</v>
      </c>
      <c r="D8" s="261"/>
      <c r="E8" s="261"/>
      <c r="F8" s="256"/>
      <c r="G8" s="256">
        <v>0</v>
      </c>
      <c r="H8" s="262"/>
      <c r="I8" s="263">
        <f t="shared" si="0"/>
        <v>0</v>
      </c>
      <c r="J8" s="264" t="str">
        <f t="shared" ref="J8:J38" si="1">IF(AND(G8=0,H8&gt;0),"皆増　",IF(AND(G8&gt;0,H8=0),"皆減　",IF(AND(G8=0,H8=0),"",ROUND(I8/G8*100,1))))</f>
        <v/>
      </c>
      <c r="K8" s="265">
        <f t="shared" ref="K8:K38" si="2">H8-D8</f>
        <v>0</v>
      </c>
      <c r="L8" s="266" t="str">
        <f t="shared" ref="L8:L38" si="3">IF(AND($D8=0,H8&gt;0),"皆増　",IF(AND($D8&gt;0,H8=0),"皆減　",IF(AND($D8=0,H8=0),"",ROUND(K8/$D8*100,1))))</f>
        <v/>
      </c>
    </row>
    <row r="9" spans="2:12">
      <c r="B9" s="246"/>
      <c r="C9" s="260" t="s">
        <v>53</v>
      </c>
      <c r="D9" s="261">
        <v>0</v>
      </c>
      <c r="E9" s="261"/>
      <c r="F9" s="256">
        <v>72</v>
      </c>
      <c r="G9" s="256">
        <v>32</v>
      </c>
      <c r="H9" s="262">
        <v>27</v>
      </c>
      <c r="I9" s="263">
        <f t="shared" si="0"/>
        <v>-5</v>
      </c>
      <c r="J9" s="264">
        <f t="shared" si="1"/>
        <v>-15.6</v>
      </c>
      <c r="K9" s="267">
        <f t="shared" si="2"/>
        <v>27</v>
      </c>
      <c r="L9" s="268" t="str">
        <f>IF(AND($D9=0,H9&gt;0),"皆増　",IF(AND($D9&gt;0,H9=0),"皆減　",IF(AND($D9=0,H9=0),"",ROUND(K9/$D9*100,1))))</f>
        <v>皆増　</v>
      </c>
    </row>
    <row r="10" spans="2:12">
      <c r="B10" s="269" t="s">
        <v>54</v>
      </c>
      <c r="C10" s="260" t="s">
        <v>55</v>
      </c>
      <c r="D10" s="261"/>
      <c r="E10" s="261"/>
      <c r="F10" s="256"/>
      <c r="G10" s="256">
        <v>0</v>
      </c>
      <c r="H10" s="262"/>
      <c r="I10" s="263">
        <f t="shared" si="0"/>
        <v>0</v>
      </c>
      <c r="J10" s="264" t="str">
        <f t="shared" si="1"/>
        <v/>
      </c>
      <c r="K10" s="267">
        <f t="shared" si="2"/>
        <v>0</v>
      </c>
      <c r="L10" s="270" t="str">
        <f t="shared" si="3"/>
        <v/>
      </c>
    </row>
    <row r="11" spans="2:12">
      <c r="B11" s="246"/>
      <c r="C11" s="260" t="s">
        <v>56</v>
      </c>
      <c r="D11" s="261">
        <v>9580</v>
      </c>
      <c r="E11" s="261">
        <v>12629</v>
      </c>
      <c r="F11" s="256">
        <v>5800</v>
      </c>
      <c r="G11" s="256">
        <v>3821</v>
      </c>
      <c r="H11" s="262">
        <v>5046</v>
      </c>
      <c r="I11" s="263">
        <f t="shared" si="0"/>
        <v>1225</v>
      </c>
      <c r="J11" s="264">
        <f t="shared" si="1"/>
        <v>32.1</v>
      </c>
      <c r="K11" s="267">
        <f t="shared" si="2"/>
        <v>-4534</v>
      </c>
      <c r="L11" s="264">
        <f>IF(AND($D11=0,H11&gt;0),"皆増　",IF(AND($D11&gt;0,H11=0),"皆減　",IF(AND($D11=0,H11=0),"",ROUND(K11/$D11*100,1))))</f>
        <v>-47.3</v>
      </c>
    </row>
    <row r="12" spans="2:12">
      <c r="B12" s="246"/>
      <c r="C12" s="260" t="s">
        <v>57</v>
      </c>
      <c r="D12" s="261">
        <v>20312</v>
      </c>
      <c r="E12" s="261">
        <v>22940</v>
      </c>
      <c r="F12" s="271">
        <v>24557</v>
      </c>
      <c r="G12" s="256">
        <v>25227</v>
      </c>
      <c r="H12" s="262">
        <v>26573</v>
      </c>
      <c r="I12" s="263">
        <f t="shared" si="0"/>
        <v>1346</v>
      </c>
      <c r="J12" s="264">
        <f t="shared" si="1"/>
        <v>5.3</v>
      </c>
      <c r="K12" s="267">
        <f t="shared" si="2"/>
        <v>6261</v>
      </c>
      <c r="L12" s="264">
        <f>IF(AND($D12=0,H12&gt;0),"皆増　",IF(AND($D12&gt;0,H12=0),"皆減　",IF(AND($D12=0,H12=0),"",ROUND(K12/$D12*100,1))))</f>
        <v>30.8</v>
      </c>
    </row>
    <row r="13" spans="2:12">
      <c r="B13" s="269" t="s">
        <v>58</v>
      </c>
      <c r="C13" s="260" t="s">
        <v>59</v>
      </c>
      <c r="D13" s="261">
        <v>1666</v>
      </c>
      <c r="E13" s="261">
        <v>1639</v>
      </c>
      <c r="F13" s="256">
        <v>1598</v>
      </c>
      <c r="G13" s="256">
        <v>2029</v>
      </c>
      <c r="H13" s="262">
        <v>1808</v>
      </c>
      <c r="I13" s="263">
        <f t="shared" si="0"/>
        <v>-221</v>
      </c>
      <c r="J13" s="264">
        <f t="shared" si="1"/>
        <v>-10.9</v>
      </c>
      <c r="K13" s="267">
        <f t="shared" si="2"/>
        <v>142</v>
      </c>
      <c r="L13" s="264">
        <f t="shared" si="3"/>
        <v>8.5</v>
      </c>
    </row>
    <row r="14" spans="2:12">
      <c r="B14" s="269"/>
      <c r="C14" s="260" t="s">
        <v>108</v>
      </c>
      <c r="D14" s="261">
        <v>364</v>
      </c>
      <c r="E14" s="261">
        <v>572</v>
      </c>
      <c r="F14" s="256">
        <v>748</v>
      </c>
      <c r="G14" s="256">
        <v>573</v>
      </c>
      <c r="H14" s="262">
        <v>340</v>
      </c>
      <c r="I14" s="263">
        <f t="shared" si="0"/>
        <v>-233</v>
      </c>
      <c r="J14" s="264">
        <f t="shared" si="1"/>
        <v>-40.700000000000003</v>
      </c>
      <c r="K14" s="267">
        <f t="shared" si="2"/>
        <v>-24</v>
      </c>
      <c r="L14" s="264">
        <f t="shared" si="3"/>
        <v>-6.6</v>
      </c>
    </row>
    <row r="15" spans="2:12">
      <c r="B15" s="269"/>
      <c r="C15" s="260" t="s">
        <v>109</v>
      </c>
      <c r="D15" s="261"/>
      <c r="E15" s="261"/>
      <c r="F15" s="256"/>
      <c r="G15" s="256">
        <v>0</v>
      </c>
      <c r="H15" s="262"/>
      <c r="I15" s="263">
        <f>H15-G15</f>
        <v>0</v>
      </c>
      <c r="J15" s="264" t="str">
        <f>IF(AND(G15=0,H15&gt;0),"皆増　",IF(AND(G15&gt;0,H15=0),"皆減　",IF(AND(G15=0,H15=0),"",ROUND(I15/G15*100,1))))</f>
        <v/>
      </c>
      <c r="K15" s="267">
        <f>H15-D15</f>
        <v>0</v>
      </c>
      <c r="L15" s="264" t="str">
        <f>IF(AND($D15=0,H15&gt;0),"皆増　",IF(AND($D15&gt;0,H15=0),"皆減　",IF(AND($D15=0,H15=0),"",ROUND(K15/$D15*100,1))))</f>
        <v/>
      </c>
    </row>
    <row r="16" spans="2:12">
      <c r="B16" s="269"/>
      <c r="C16" s="272" t="s">
        <v>91</v>
      </c>
      <c r="D16" s="261"/>
      <c r="E16" s="261">
        <v>0</v>
      </c>
      <c r="F16" s="256">
        <v>0</v>
      </c>
      <c r="G16" s="256">
        <v>18</v>
      </c>
      <c r="H16" s="262">
        <v>14</v>
      </c>
      <c r="I16" s="263">
        <f t="shared" si="0"/>
        <v>-4</v>
      </c>
      <c r="J16" s="264">
        <f t="shared" si="1"/>
        <v>-22.2</v>
      </c>
      <c r="K16" s="267">
        <f t="shared" si="2"/>
        <v>14</v>
      </c>
      <c r="L16" s="264" t="str">
        <f t="shared" si="3"/>
        <v>皆増　</v>
      </c>
    </row>
    <row r="17" spans="1:12">
      <c r="B17" s="246"/>
      <c r="C17" s="260" t="s">
        <v>63</v>
      </c>
      <c r="D17" s="261"/>
      <c r="E17" s="261">
        <v>0</v>
      </c>
      <c r="F17" s="256">
        <v>0</v>
      </c>
      <c r="G17" s="256">
        <v>0</v>
      </c>
      <c r="H17" s="262"/>
      <c r="I17" s="263">
        <f t="shared" si="0"/>
        <v>0</v>
      </c>
      <c r="J17" s="264" t="str">
        <f t="shared" si="1"/>
        <v/>
      </c>
      <c r="K17" s="267">
        <f t="shared" si="2"/>
        <v>0</v>
      </c>
      <c r="L17" s="273" t="str">
        <f t="shared" si="3"/>
        <v/>
      </c>
    </row>
    <row r="18" spans="1:12">
      <c r="A18" s="238">
        <v>25</v>
      </c>
      <c r="B18" s="269" t="s">
        <v>110</v>
      </c>
      <c r="C18" s="260" t="s">
        <v>65</v>
      </c>
      <c r="D18" s="261">
        <v>23</v>
      </c>
      <c r="E18" s="261">
        <v>394</v>
      </c>
      <c r="F18" s="256">
        <v>18</v>
      </c>
      <c r="G18" s="256">
        <v>27</v>
      </c>
      <c r="H18" s="262"/>
      <c r="I18" s="263">
        <f t="shared" si="0"/>
        <v>-27</v>
      </c>
      <c r="J18" s="264" t="str">
        <f t="shared" si="1"/>
        <v>皆減　</v>
      </c>
      <c r="K18" s="267">
        <f t="shared" si="2"/>
        <v>-23</v>
      </c>
      <c r="L18" s="264" t="str">
        <f t="shared" si="3"/>
        <v>皆減　</v>
      </c>
    </row>
    <row r="19" spans="1:12">
      <c r="B19" s="246"/>
      <c r="C19" s="260" t="s">
        <v>96</v>
      </c>
      <c r="D19" s="261"/>
      <c r="E19" s="261">
        <v>0</v>
      </c>
      <c r="F19" s="256">
        <v>0</v>
      </c>
      <c r="G19" s="256">
        <v>8</v>
      </c>
      <c r="H19" s="262"/>
      <c r="I19" s="263">
        <f t="shared" si="0"/>
        <v>-8</v>
      </c>
      <c r="J19" s="264" t="str">
        <f t="shared" si="1"/>
        <v>皆減　</v>
      </c>
      <c r="K19" s="267">
        <f t="shared" si="2"/>
        <v>0</v>
      </c>
      <c r="L19" s="264" t="str">
        <f t="shared" si="3"/>
        <v/>
      </c>
    </row>
    <row r="20" spans="1:12">
      <c r="B20" s="246"/>
      <c r="C20" s="274" t="s">
        <v>93</v>
      </c>
      <c r="D20" s="275"/>
      <c r="E20" s="275">
        <v>0</v>
      </c>
      <c r="F20" s="276">
        <v>0</v>
      </c>
      <c r="G20" s="277">
        <v>0</v>
      </c>
      <c r="H20" s="278"/>
      <c r="I20" s="279">
        <f t="shared" si="0"/>
        <v>0</v>
      </c>
      <c r="J20" s="280" t="str">
        <f t="shared" si="1"/>
        <v/>
      </c>
      <c r="K20" s="281">
        <f t="shared" si="2"/>
        <v>0</v>
      </c>
      <c r="L20" s="282" t="str">
        <f t="shared" si="3"/>
        <v/>
      </c>
    </row>
    <row r="21" spans="1:12" ht="13.5" thickBot="1">
      <c r="B21" s="283"/>
      <c r="C21" s="284" t="s">
        <v>68</v>
      </c>
      <c r="D21" s="285">
        <v>48294</v>
      </c>
      <c r="E21" s="285">
        <v>53643</v>
      </c>
      <c r="F21" s="286">
        <v>48769</v>
      </c>
      <c r="G21" s="286">
        <v>50104</v>
      </c>
      <c r="H21" s="286">
        <v>50552</v>
      </c>
      <c r="I21" s="287">
        <f t="shared" si="0"/>
        <v>448</v>
      </c>
      <c r="J21" s="288">
        <f t="shared" si="1"/>
        <v>0.9</v>
      </c>
      <c r="K21" s="289">
        <f t="shared" si="2"/>
        <v>2258</v>
      </c>
      <c r="L21" s="288">
        <f t="shared" si="3"/>
        <v>4.7</v>
      </c>
    </row>
    <row r="22" spans="1:12">
      <c r="B22" s="290"/>
      <c r="C22" s="272" t="s">
        <v>69</v>
      </c>
      <c r="D22" s="261">
        <v>2</v>
      </c>
      <c r="E22" s="261">
        <v>27</v>
      </c>
      <c r="F22" s="256"/>
      <c r="G22" s="256">
        <v>20</v>
      </c>
      <c r="H22" s="291">
        <v>27</v>
      </c>
      <c r="I22" s="263">
        <f t="shared" si="0"/>
        <v>7</v>
      </c>
      <c r="J22" s="264">
        <f t="shared" si="1"/>
        <v>35</v>
      </c>
      <c r="K22" s="267">
        <f t="shared" si="2"/>
        <v>25</v>
      </c>
      <c r="L22" s="292">
        <f t="shared" si="3"/>
        <v>1250</v>
      </c>
    </row>
    <row r="23" spans="1:12">
      <c r="B23" s="290"/>
      <c r="C23" s="272" t="s">
        <v>70</v>
      </c>
      <c r="D23" s="261">
        <v>0</v>
      </c>
      <c r="E23" s="261">
        <v>0</v>
      </c>
      <c r="F23" s="256">
        <v>0</v>
      </c>
      <c r="G23" s="256">
        <v>0</v>
      </c>
      <c r="H23" s="293">
        <v>3</v>
      </c>
      <c r="I23" s="263">
        <f t="shared" si="0"/>
        <v>3</v>
      </c>
      <c r="J23" s="264" t="str">
        <f t="shared" si="1"/>
        <v>皆増　</v>
      </c>
      <c r="K23" s="267">
        <f t="shared" si="2"/>
        <v>3</v>
      </c>
      <c r="L23" s="264" t="str">
        <f t="shared" si="3"/>
        <v>皆増　</v>
      </c>
    </row>
    <row r="24" spans="1:12">
      <c r="B24" s="290"/>
      <c r="C24" s="272" t="s">
        <v>94</v>
      </c>
      <c r="D24" s="261"/>
      <c r="E24" s="261">
        <v>0</v>
      </c>
      <c r="F24" s="256">
        <v>0</v>
      </c>
      <c r="G24" s="256">
        <v>0</v>
      </c>
      <c r="H24" s="262"/>
      <c r="I24" s="263">
        <f t="shared" si="0"/>
        <v>0</v>
      </c>
      <c r="J24" s="264" t="str">
        <f t="shared" si="1"/>
        <v/>
      </c>
      <c r="K24" s="267">
        <f t="shared" si="2"/>
        <v>0</v>
      </c>
      <c r="L24" s="264" t="str">
        <f t="shared" si="3"/>
        <v/>
      </c>
    </row>
    <row r="25" spans="1:12">
      <c r="B25" s="290"/>
      <c r="C25" s="272" t="s">
        <v>57</v>
      </c>
      <c r="D25" s="261">
        <v>2560</v>
      </c>
      <c r="E25" s="261">
        <v>1820</v>
      </c>
      <c r="F25" s="256">
        <v>1826</v>
      </c>
      <c r="G25" s="256">
        <v>837</v>
      </c>
      <c r="H25" s="262">
        <v>924</v>
      </c>
      <c r="I25" s="263">
        <f t="shared" si="0"/>
        <v>87</v>
      </c>
      <c r="J25" s="273">
        <f t="shared" si="1"/>
        <v>10.4</v>
      </c>
      <c r="K25" s="267">
        <f t="shared" si="2"/>
        <v>-1636</v>
      </c>
      <c r="L25" s="264">
        <f t="shared" si="3"/>
        <v>-63.9</v>
      </c>
    </row>
    <row r="26" spans="1:12">
      <c r="B26" s="294" t="s">
        <v>54</v>
      </c>
      <c r="C26" s="272" t="s">
        <v>59</v>
      </c>
      <c r="D26" s="261">
        <v>330</v>
      </c>
      <c r="E26" s="261">
        <v>249</v>
      </c>
      <c r="F26" s="256">
        <v>110</v>
      </c>
      <c r="G26" s="256">
        <v>303</v>
      </c>
      <c r="H26" s="262">
        <v>221</v>
      </c>
      <c r="I26" s="263">
        <f t="shared" si="0"/>
        <v>-82</v>
      </c>
      <c r="J26" s="273">
        <f t="shared" si="1"/>
        <v>-27.1</v>
      </c>
      <c r="K26" s="267">
        <f t="shared" si="2"/>
        <v>-109</v>
      </c>
      <c r="L26" s="264">
        <f t="shared" si="3"/>
        <v>-33</v>
      </c>
    </row>
    <row r="27" spans="1:12">
      <c r="B27" s="290"/>
      <c r="C27" s="272" t="s">
        <v>72</v>
      </c>
      <c r="D27" s="261">
        <v>334</v>
      </c>
      <c r="E27" s="261">
        <v>322</v>
      </c>
      <c r="F27" s="256">
        <v>66</v>
      </c>
      <c r="G27" s="271">
        <v>8</v>
      </c>
      <c r="H27" s="295">
        <v>12</v>
      </c>
      <c r="I27" s="296">
        <f t="shared" si="0"/>
        <v>4</v>
      </c>
      <c r="J27" s="273">
        <f t="shared" si="1"/>
        <v>50</v>
      </c>
      <c r="K27" s="267">
        <f t="shared" si="2"/>
        <v>-322</v>
      </c>
      <c r="L27" s="264">
        <f t="shared" si="3"/>
        <v>-96.4</v>
      </c>
    </row>
    <row r="28" spans="1:12" ht="13.5" customHeight="1">
      <c r="B28" s="294" t="s">
        <v>73</v>
      </c>
      <c r="C28" s="272" t="s">
        <v>74</v>
      </c>
      <c r="D28" s="261">
        <v>159</v>
      </c>
      <c r="E28" s="261">
        <v>78</v>
      </c>
      <c r="F28" s="271">
        <v>56</v>
      </c>
      <c r="G28" s="256">
        <v>218</v>
      </c>
      <c r="H28" s="295">
        <v>143</v>
      </c>
      <c r="I28" s="263">
        <f t="shared" si="0"/>
        <v>-75</v>
      </c>
      <c r="J28" s="273">
        <f t="shared" si="1"/>
        <v>-34.4</v>
      </c>
      <c r="K28" s="297">
        <f t="shared" si="2"/>
        <v>-16</v>
      </c>
      <c r="L28" s="273">
        <f t="shared" si="3"/>
        <v>-10.1</v>
      </c>
    </row>
    <row r="29" spans="1:12" ht="13.5" customHeight="1">
      <c r="B29" s="290"/>
      <c r="C29" s="272" t="s">
        <v>75</v>
      </c>
      <c r="D29" s="261"/>
      <c r="E29" s="261">
        <v>0</v>
      </c>
      <c r="F29" s="271">
        <v>0</v>
      </c>
      <c r="G29" s="256">
        <v>0</v>
      </c>
      <c r="H29" s="262"/>
      <c r="I29" s="263">
        <f t="shared" si="0"/>
        <v>0</v>
      </c>
      <c r="J29" s="264" t="str">
        <f t="shared" si="1"/>
        <v/>
      </c>
      <c r="K29" s="267">
        <f t="shared" si="2"/>
        <v>0</v>
      </c>
      <c r="L29" s="264" t="str">
        <f t="shared" si="3"/>
        <v/>
      </c>
    </row>
    <row r="30" spans="1:12">
      <c r="B30" s="294" t="s">
        <v>58</v>
      </c>
      <c r="C30" s="272" t="s">
        <v>91</v>
      </c>
      <c r="D30" s="261">
        <v>313</v>
      </c>
      <c r="E30" s="261">
        <v>310</v>
      </c>
      <c r="F30" s="256">
        <v>254</v>
      </c>
      <c r="G30" s="256">
        <v>227</v>
      </c>
      <c r="H30" s="262">
        <v>208</v>
      </c>
      <c r="I30" s="263">
        <f t="shared" si="0"/>
        <v>-19</v>
      </c>
      <c r="J30" s="273">
        <f t="shared" si="1"/>
        <v>-8.4</v>
      </c>
      <c r="K30" s="267">
        <f t="shared" si="2"/>
        <v>-105</v>
      </c>
      <c r="L30" s="264">
        <f t="shared" si="3"/>
        <v>-33.5</v>
      </c>
    </row>
    <row r="31" spans="1:12">
      <c r="B31" s="290"/>
      <c r="C31" s="272" t="s">
        <v>95</v>
      </c>
      <c r="D31" s="261">
        <v>41</v>
      </c>
      <c r="E31" s="261">
        <v>109</v>
      </c>
      <c r="F31" s="256">
        <v>108</v>
      </c>
      <c r="G31" s="256">
        <v>112</v>
      </c>
      <c r="H31" s="262">
        <v>119</v>
      </c>
      <c r="I31" s="263">
        <f t="shared" si="0"/>
        <v>7</v>
      </c>
      <c r="J31" s="273">
        <f t="shared" si="1"/>
        <v>6.3</v>
      </c>
      <c r="K31" s="267">
        <f t="shared" si="2"/>
        <v>78</v>
      </c>
      <c r="L31" s="264">
        <f t="shared" si="3"/>
        <v>190.2</v>
      </c>
    </row>
    <row r="32" spans="1:12">
      <c r="B32" s="294" t="s">
        <v>64</v>
      </c>
      <c r="C32" s="272" t="s">
        <v>77</v>
      </c>
      <c r="D32" s="261">
        <v>37</v>
      </c>
      <c r="E32" s="261">
        <v>37</v>
      </c>
      <c r="F32" s="256">
        <v>14</v>
      </c>
      <c r="G32" s="256">
        <v>52</v>
      </c>
      <c r="H32" s="262">
        <v>22</v>
      </c>
      <c r="I32" s="263">
        <f t="shared" si="0"/>
        <v>-30</v>
      </c>
      <c r="J32" s="273">
        <f t="shared" si="1"/>
        <v>-57.7</v>
      </c>
      <c r="K32" s="267">
        <f t="shared" si="2"/>
        <v>-15</v>
      </c>
      <c r="L32" s="264">
        <f t="shared" si="3"/>
        <v>-40.5</v>
      </c>
    </row>
    <row r="33" spans="2:12">
      <c r="B33" s="290"/>
      <c r="C33" s="272" t="s">
        <v>63</v>
      </c>
      <c r="D33" s="261"/>
      <c r="E33" s="261">
        <v>0</v>
      </c>
      <c r="F33" s="256">
        <v>0</v>
      </c>
      <c r="G33" s="256">
        <v>0</v>
      </c>
      <c r="H33" s="262"/>
      <c r="I33" s="263">
        <f t="shared" si="0"/>
        <v>0</v>
      </c>
      <c r="J33" s="264" t="str">
        <f t="shared" si="1"/>
        <v/>
      </c>
      <c r="K33" s="267">
        <f t="shared" si="2"/>
        <v>0</v>
      </c>
      <c r="L33" s="264" t="str">
        <f t="shared" si="3"/>
        <v/>
      </c>
    </row>
    <row r="34" spans="2:12">
      <c r="B34" s="290"/>
      <c r="C34" s="272" t="s">
        <v>78</v>
      </c>
      <c r="D34" s="261"/>
      <c r="E34" s="261">
        <v>0</v>
      </c>
      <c r="F34" s="256">
        <v>0</v>
      </c>
      <c r="G34" s="256">
        <v>0</v>
      </c>
      <c r="H34" s="262"/>
      <c r="I34" s="263">
        <f t="shared" si="0"/>
        <v>0</v>
      </c>
      <c r="J34" s="264" t="str">
        <f t="shared" si="1"/>
        <v/>
      </c>
      <c r="K34" s="267">
        <f t="shared" si="2"/>
        <v>0</v>
      </c>
      <c r="L34" s="264" t="str">
        <f t="shared" si="3"/>
        <v/>
      </c>
    </row>
    <row r="35" spans="2:12">
      <c r="B35" s="290"/>
      <c r="C35" s="298" t="s">
        <v>65</v>
      </c>
      <c r="D35" s="261"/>
      <c r="E35" s="261">
        <v>54</v>
      </c>
      <c r="F35" s="256">
        <v>43</v>
      </c>
      <c r="G35" s="256">
        <v>44</v>
      </c>
      <c r="H35" s="262">
        <v>1</v>
      </c>
      <c r="I35" s="263">
        <f t="shared" si="0"/>
        <v>-43</v>
      </c>
      <c r="J35" s="273">
        <f t="shared" si="1"/>
        <v>-97.7</v>
      </c>
      <c r="K35" s="267">
        <f t="shared" si="2"/>
        <v>1</v>
      </c>
      <c r="L35" s="264" t="str">
        <f t="shared" si="3"/>
        <v>皆増　</v>
      </c>
    </row>
    <row r="36" spans="2:12">
      <c r="B36" s="290"/>
      <c r="C36" s="300" t="s">
        <v>96</v>
      </c>
      <c r="D36" s="301">
        <v>22</v>
      </c>
      <c r="E36" s="301">
        <v>20</v>
      </c>
      <c r="F36" s="277">
        <v>8</v>
      </c>
      <c r="G36" s="277">
        <v>110</v>
      </c>
      <c r="H36" s="278">
        <v>143</v>
      </c>
      <c r="I36" s="279">
        <f t="shared" si="0"/>
        <v>33</v>
      </c>
      <c r="J36" s="280">
        <f t="shared" si="1"/>
        <v>30</v>
      </c>
      <c r="K36" s="302">
        <f t="shared" si="2"/>
        <v>121</v>
      </c>
      <c r="L36" s="280">
        <f t="shared" si="3"/>
        <v>550</v>
      </c>
    </row>
    <row r="37" spans="2:12">
      <c r="B37" s="303"/>
      <c r="C37" s="304" t="s">
        <v>68</v>
      </c>
      <c r="D37" s="275">
        <v>3798</v>
      </c>
      <c r="E37" s="275">
        <v>3026</v>
      </c>
      <c r="F37" s="305">
        <v>2485</v>
      </c>
      <c r="G37" s="305">
        <v>1930</v>
      </c>
      <c r="H37" s="306">
        <v>1824</v>
      </c>
      <c r="I37" s="307">
        <f>H37-G37</f>
        <v>-106</v>
      </c>
      <c r="J37" s="308">
        <f t="shared" si="1"/>
        <v>-5.5</v>
      </c>
      <c r="K37" s="309">
        <f t="shared" si="2"/>
        <v>-1974</v>
      </c>
      <c r="L37" s="310">
        <f t="shared" si="3"/>
        <v>-52</v>
      </c>
    </row>
    <row r="38" spans="2:12" ht="13.5" thickBot="1">
      <c r="B38" s="311" t="s">
        <v>79</v>
      </c>
      <c r="C38" s="312"/>
      <c r="D38" s="313">
        <v>52092</v>
      </c>
      <c r="E38" s="313">
        <v>56669</v>
      </c>
      <c r="F38" s="314">
        <v>51254</v>
      </c>
      <c r="G38" s="314">
        <v>52034</v>
      </c>
      <c r="H38" s="315">
        <v>52375</v>
      </c>
      <c r="I38" s="287">
        <f>I37+I21</f>
        <v>342</v>
      </c>
      <c r="J38" s="288">
        <f t="shared" si="1"/>
        <v>0.7</v>
      </c>
      <c r="K38" s="289">
        <f t="shared" si="2"/>
        <v>283</v>
      </c>
      <c r="L38" s="288">
        <f t="shared" si="3"/>
        <v>0.5</v>
      </c>
    </row>
    <row r="39" spans="2:12">
      <c r="B39" s="316" t="s">
        <v>98</v>
      </c>
      <c r="C39" s="235" t="s">
        <v>111</v>
      </c>
      <c r="D39" s="235"/>
      <c r="E39" s="235"/>
      <c r="F39" s="235"/>
      <c r="G39" s="235"/>
      <c r="H39" s="235"/>
      <c r="I39" s="235"/>
      <c r="J39" s="239"/>
      <c r="K39" s="239"/>
      <c r="L39" s="317"/>
    </row>
    <row r="40" spans="2:12">
      <c r="B40" s="318"/>
      <c r="C40" s="55" t="s">
        <v>101</v>
      </c>
      <c r="D40" s="318"/>
      <c r="E40" s="318"/>
      <c r="F40" s="318"/>
      <c r="G40" s="318"/>
      <c r="H40" s="318"/>
      <c r="I40" s="318"/>
      <c r="J40" s="318"/>
      <c r="K40" s="318"/>
    </row>
    <row r="41" spans="2:12">
      <c r="C41" s="55"/>
    </row>
    <row r="43" spans="2:12">
      <c r="D43" s="319"/>
      <c r="E43" s="320"/>
      <c r="F43" s="320"/>
      <c r="G43" s="320"/>
      <c r="H43" s="320"/>
      <c r="I43" s="320"/>
    </row>
    <row r="44" spans="2:12">
      <c r="D44" s="319"/>
      <c r="E44" s="320"/>
      <c r="F44" s="320"/>
      <c r="G44" s="320"/>
      <c r="H44" s="320"/>
      <c r="I44" s="320"/>
    </row>
    <row r="45" spans="2:12">
      <c r="D45" s="320"/>
      <c r="E45" s="320"/>
      <c r="F45" s="320"/>
      <c r="G45" s="320"/>
      <c r="H45" s="320"/>
      <c r="I45" s="320"/>
    </row>
  </sheetData>
  <mergeCells count="3">
    <mergeCell ref="I4:J5"/>
    <mergeCell ref="K4:L5"/>
    <mergeCell ref="B6:C6"/>
  </mergeCells>
  <phoneticPr fontId="3"/>
  <pageMargins left="0.39370078740157483" right="0.39370078740157483" top="0.39370078740157483" bottom="0.39370078740157483" header="0.51181102362204722" footer="0.51181102362204722"/>
  <pageSetup paperSize="9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41"/>
  <sheetViews>
    <sheetView showGridLines="0" showZeros="0" workbookViewId="0">
      <pane xSplit="3" ySplit="5" topLeftCell="D6" activePane="bottomRight" state="frozen"/>
      <selection activeCell="J88" sqref="J88"/>
      <selection pane="topRight" activeCell="J88" sqref="J88"/>
      <selection pane="bottomLeft" activeCell="J88" sqref="J88"/>
      <selection pane="bottomRight" activeCell="P11" sqref="P11"/>
    </sheetView>
  </sheetViews>
  <sheetFormatPr defaultColWidth="7.2109375" defaultRowHeight="13"/>
  <cols>
    <col min="1" max="1" width="0.7109375" style="323" customWidth="1"/>
    <col min="2" max="2" width="3" style="323" customWidth="1"/>
    <col min="3" max="3" width="13.2109375" style="323" customWidth="1"/>
    <col min="4" max="8" width="7.2109375" style="323" customWidth="1"/>
    <col min="9" max="12" width="8.5703125" style="58" customWidth="1"/>
    <col min="13" max="13" width="8.2109375" style="237" bestFit="1" customWidth="1"/>
    <col min="14" max="14" width="7.28515625" style="237" bestFit="1" customWidth="1"/>
    <col min="15" max="15" width="10.2109375" style="237" bestFit="1" customWidth="1"/>
    <col min="16" max="16" width="9.5703125" style="323" customWidth="1"/>
    <col min="17" max="256" width="7.2109375" style="323"/>
    <col min="257" max="257" width="0.7109375" style="323" customWidth="1"/>
    <col min="258" max="258" width="3" style="323" customWidth="1"/>
    <col min="259" max="259" width="13.2109375" style="323" customWidth="1"/>
    <col min="260" max="264" width="7.2109375" style="323" customWidth="1"/>
    <col min="265" max="268" width="8.5703125" style="323" customWidth="1"/>
    <col min="269" max="269" width="8.2109375" style="323" bestFit="1" customWidth="1"/>
    <col min="270" max="270" width="7.28515625" style="323" bestFit="1" customWidth="1"/>
    <col min="271" max="271" width="10.2109375" style="323" bestFit="1" customWidth="1"/>
    <col min="272" max="272" width="9.5703125" style="323" customWidth="1"/>
    <col min="273" max="512" width="7.2109375" style="323"/>
    <col min="513" max="513" width="0.7109375" style="323" customWidth="1"/>
    <col min="514" max="514" width="3" style="323" customWidth="1"/>
    <col min="515" max="515" width="13.2109375" style="323" customWidth="1"/>
    <col min="516" max="520" width="7.2109375" style="323" customWidth="1"/>
    <col min="521" max="524" width="8.5703125" style="323" customWidth="1"/>
    <col min="525" max="525" width="8.2109375" style="323" bestFit="1" customWidth="1"/>
    <col min="526" max="526" width="7.28515625" style="323" bestFit="1" customWidth="1"/>
    <col min="527" max="527" width="10.2109375" style="323" bestFit="1" customWidth="1"/>
    <col min="528" max="528" width="9.5703125" style="323" customWidth="1"/>
    <col min="529" max="768" width="7.2109375" style="323"/>
    <col min="769" max="769" width="0.7109375" style="323" customWidth="1"/>
    <col min="770" max="770" width="3" style="323" customWidth="1"/>
    <col min="771" max="771" width="13.2109375" style="323" customWidth="1"/>
    <col min="772" max="776" width="7.2109375" style="323" customWidth="1"/>
    <col min="777" max="780" width="8.5703125" style="323" customWidth="1"/>
    <col min="781" max="781" width="8.2109375" style="323" bestFit="1" customWidth="1"/>
    <col min="782" max="782" width="7.28515625" style="323" bestFit="1" customWidth="1"/>
    <col min="783" max="783" width="10.2109375" style="323" bestFit="1" customWidth="1"/>
    <col min="784" max="784" width="9.5703125" style="323" customWidth="1"/>
    <col min="785" max="1024" width="7.2109375" style="323"/>
    <col min="1025" max="1025" width="0.7109375" style="323" customWidth="1"/>
    <col min="1026" max="1026" width="3" style="323" customWidth="1"/>
    <col min="1027" max="1027" width="13.2109375" style="323" customWidth="1"/>
    <col min="1028" max="1032" width="7.2109375" style="323" customWidth="1"/>
    <col min="1033" max="1036" width="8.5703125" style="323" customWidth="1"/>
    <col min="1037" max="1037" width="8.2109375" style="323" bestFit="1" customWidth="1"/>
    <col min="1038" max="1038" width="7.28515625" style="323" bestFit="1" customWidth="1"/>
    <col min="1039" max="1039" width="10.2109375" style="323" bestFit="1" customWidth="1"/>
    <col min="1040" max="1040" width="9.5703125" style="323" customWidth="1"/>
    <col min="1041" max="1280" width="7.2109375" style="323"/>
    <col min="1281" max="1281" width="0.7109375" style="323" customWidth="1"/>
    <col min="1282" max="1282" width="3" style="323" customWidth="1"/>
    <col min="1283" max="1283" width="13.2109375" style="323" customWidth="1"/>
    <col min="1284" max="1288" width="7.2109375" style="323" customWidth="1"/>
    <col min="1289" max="1292" width="8.5703125" style="323" customWidth="1"/>
    <col min="1293" max="1293" width="8.2109375" style="323" bestFit="1" customWidth="1"/>
    <col min="1294" max="1294" width="7.28515625" style="323" bestFit="1" customWidth="1"/>
    <col min="1295" max="1295" width="10.2109375" style="323" bestFit="1" customWidth="1"/>
    <col min="1296" max="1296" width="9.5703125" style="323" customWidth="1"/>
    <col min="1297" max="1536" width="7.2109375" style="323"/>
    <col min="1537" max="1537" width="0.7109375" style="323" customWidth="1"/>
    <col min="1538" max="1538" width="3" style="323" customWidth="1"/>
    <col min="1539" max="1539" width="13.2109375" style="323" customWidth="1"/>
    <col min="1540" max="1544" width="7.2109375" style="323" customWidth="1"/>
    <col min="1545" max="1548" width="8.5703125" style="323" customWidth="1"/>
    <col min="1549" max="1549" width="8.2109375" style="323" bestFit="1" customWidth="1"/>
    <col min="1550" max="1550" width="7.28515625" style="323" bestFit="1" customWidth="1"/>
    <col min="1551" max="1551" width="10.2109375" style="323" bestFit="1" customWidth="1"/>
    <col min="1552" max="1552" width="9.5703125" style="323" customWidth="1"/>
    <col min="1553" max="1792" width="7.2109375" style="323"/>
    <col min="1793" max="1793" width="0.7109375" style="323" customWidth="1"/>
    <col min="1794" max="1794" width="3" style="323" customWidth="1"/>
    <col min="1795" max="1795" width="13.2109375" style="323" customWidth="1"/>
    <col min="1796" max="1800" width="7.2109375" style="323" customWidth="1"/>
    <col min="1801" max="1804" width="8.5703125" style="323" customWidth="1"/>
    <col min="1805" max="1805" width="8.2109375" style="323" bestFit="1" customWidth="1"/>
    <col min="1806" max="1806" width="7.28515625" style="323" bestFit="1" customWidth="1"/>
    <col min="1807" max="1807" width="10.2109375" style="323" bestFit="1" customWidth="1"/>
    <col min="1808" max="1808" width="9.5703125" style="323" customWidth="1"/>
    <col min="1809" max="2048" width="7.2109375" style="323"/>
    <col min="2049" max="2049" width="0.7109375" style="323" customWidth="1"/>
    <col min="2050" max="2050" width="3" style="323" customWidth="1"/>
    <col min="2051" max="2051" width="13.2109375" style="323" customWidth="1"/>
    <col min="2052" max="2056" width="7.2109375" style="323" customWidth="1"/>
    <col min="2057" max="2060" width="8.5703125" style="323" customWidth="1"/>
    <col min="2061" max="2061" width="8.2109375" style="323" bestFit="1" customWidth="1"/>
    <col min="2062" max="2062" width="7.28515625" style="323" bestFit="1" customWidth="1"/>
    <col min="2063" max="2063" width="10.2109375" style="323" bestFit="1" customWidth="1"/>
    <col min="2064" max="2064" width="9.5703125" style="323" customWidth="1"/>
    <col min="2065" max="2304" width="7.2109375" style="323"/>
    <col min="2305" max="2305" width="0.7109375" style="323" customWidth="1"/>
    <col min="2306" max="2306" width="3" style="323" customWidth="1"/>
    <col min="2307" max="2307" width="13.2109375" style="323" customWidth="1"/>
    <col min="2308" max="2312" width="7.2109375" style="323" customWidth="1"/>
    <col min="2313" max="2316" width="8.5703125" style="323" customWidth="1"/>
    <col min="2317" max="2317" width="8.2109375" style="323" bestFit="1" customWidth="1"/>
    <col min="2318" max="2318" width="7.28515625" style="323" bestFit="1" customWidth="1"/>
    <col min="2319" max="2319" width="10.2109375" style="323" bestFit="1" customWidth="1"/>
    <col min="2320" max="2320" width="9.5703125" style="323" customWidth="1"/>
    <col min="2321" max="2560" width="7.2109375" style="323"/>
    <col min="2561" max="2561" width="0.7109375" style="323" customWidth="1"/>
    <col min="2562" max="2562" width="3" style="323" customWidth="1"/>
    <col min="2563" max="2563" width="13.2109375" style="323" customWidth="1"/>
    <col min="2564" max="2568" width="7.2109375" style="323" customWidth="1"/>
    <col min="2569" max="2572" width="8.5703125" style="323" customWidth="1"/>
    <col min="2573" max="2573" width="8.2109375" style="323" bestFit="1" customWidth="1"/>
    <col min="2574" max="2574" width="7.28515625" style="323" bestFit="1" customWidth="1"/>
    <col min="2575" max="2575" width="10.2109375" style="323" bestFit="1" customWidth="1"/>
    <col min="2576" max="2576" width="9.5703125" style="323" customWidth="1"/>
    <col min="2577" max="2816" width="7.2109375" style="323"/>
    <col min="2817" max="2817" width="0.7109375" style="323" customWidth="1"/>
    <col min="2818" max="2818" width="3" style="323" customWidth="1"/>
    <col min="2819" max="2819" width="13.2109375" style="323" customWidth="1"/>
    <col min="2820" max="2824" width="7.2109375" style="323" customWidth="1"/>
    <col min="2825" max="2828" width="8.5703125" style="323" customWidth="1"/>
    <col min="2829" max="2829" width="8.2109375" style="323" bestFit="1" customWidth="1"/>
    <col min="2830" max="2830" width="7.28515625" style="323" bestFit="1" customWidth="1"/>
    <col min="2831" max="2831" width="10.2109375" style="323" bestFit="1" customWidth="1"/>
    <col min="2832" max="2832" width="9.5703125" style="323" customWidth="1"/>
    <col min="2833" max="3072" width="7.2109375" style="323"/>
    <col min="3073" max="3073" width="0.7109375" style="323" customWidth="1"/>
    <col min="3074" max="3074" width="3" style="323" customWidth="1"/>
    <col min="3075" max="3075" width="13.2109375" style="323" customWidth="1"/>
    <col min="3076" max="3080" width="7.2109375" style="323" customWidth="1"/>
    <col min="3081" max="3084" width="8.5703125" style="323" customWidth="1"/>
    <col min="3085" max="3085" width="8.2109375" style="323" bestFit="1" customWidth="1"/>
    <col min="3086" max="3086" width="7.28515625" style="323" bestFit="1" customWidth="1"/>
    <col min="3087" max="3087" width="10.2109375" style="323" bestFit="1" customWidth="1"/>
    <col min="3088" max="3088" width="9.5703125" style="323" customWidth="1"/>
    <col min="3089" max="3328" width="7.2109375" style="323"/>
    <col min="3329" max="3329" width="0.7109375" style="323" customWidth="1"/>
    <col min="3330" max="3330" width="3" style="323" customWidth="1"/>
    <col min="3331" max="3331" width="13.2109375" style="323" customWidth="1"/>
    <col min="3332" max="3336" width="7.2109375" style="323" customWidth="1"/>
    <col min="3337" max="3340" width="8.5703125" style="323" customWidth="1"/>
    <col min="3341" max="3341" width="8.2109375" style="323" bestFit="1" customWidth="1"/>
    <col min="3342" max="3342" width="7.28515625" style="323" bestFit="1" customWidth="1"/>
    <col min="3343" max="3343" width="10.2109375" style="323" bestFit="1" customWidth="1"/>
    <col min="3344" max="3344" width="9.5703125" style="323" customWidth="1"/>
    <col min="3345" max="3584" width="7.2109375" style="323"/>
    <col min="3585" max="3585" width="0.7109375" style="323" customWidth="1"/>
    <col min="3586" max="3586" width="3" style="323" customWidth="1"/>
    <col min="3587" max="3587" width="13.2109375" style="323" customWidth="1"/>
    <col min="3588" max="3592" width="7.2109375" style="323" customWidth="1"/>
    <col min="3593" max="3596" width="8.5703125" style="323" customWidth="1"/>
    <col min="3597" max="3597" width="8.2109375" style="323" bestFit="1" customWidth="1"/>
    <col min="3598" max="3598" width="7.28515625" style="323" bestFit="1" customWidth="1"/>
    <col min="3599" max="3599" width="10.2109375" style="323" bestFit="1" customWidth="1"/>
    <col min="3600" max="3600" width="9.5703125" style="323" customWidth="1"/>
    <col min="3601" max="3840" width="7.2109375" style="323"/>
    <col min="3841" max="3841" width="0.7109375" style="323" customWidth="1"/>
    <col min="3842" max="3842" width="3" style="323" customWidth="1"/>
    <col min="3843" max="3843" width="13.2109375" style="323" customWidth="1"/>
    <col min="3844" max="3848" width="7.2109375" style="323" customWidth="1"/>
    <col min="3849" max="3852" width="8.5703125" style="323" customWidth="1"/>
    <col min="3853" max="3853" width="8.2109375" style="323" bestFit="1" customWidth="1"/>
    <col min="3854" max="3854" width="7.28515625" style="323" bestFit="1" customWidth="1"/>
    <col min="3855" max="3855" width="10.2109375" style="323" bestFit="1" customWidth="1"/>
    <col min="3856" max="3856" width="9.5703125" style="323" customWidth="1"/>
    <col min="3857" max="4096" width="7.2109375" style="323"/>
    <col min="4097" max="4097" width="0.7109375" style="323" customWidth="1"/>
    <col min="4098" max="4098" width="3" style="323" customWidth="1"/>
    <col min="4099" max="4099" width="13.2109375" style="323" customWidth="1"/>
    <col min="4100" max="4104" width="7.2109375" style="323" customWidth="1"/>
    <col min="4105" max="4108" width="8.5703125" style="323" customWidth="1"/>
    <col min="4109" max="4109" width="8.2109375" style="323" bestFit="1" customWidth="1"/>
    <col min="4110" max="4110" width="7.28515625" style="323" bestFit="1" customWidth="1"/>
    <col min="4111" max="4111" width="10.2109375" style="323" bestFit="1" customWidth="1"/>
    <col min="4112" max="4112" width="9.5703125" style="323" customWidth="1"/>
    <col min="4113" max="4352" width="7.2109375" style="323"/>
    <col min="4353" max="4353" width="0.7109375" style="323" customWidth="1"/>
    <col min="4354" max="4354" width="3" style="323" customWidth="1"/>
    <col min="4355" max="4355" width="13.2109375" style="323" customWidth="1"/>
    <col min="4356" max="4360" width="7.2109375" style="323" customWidth="1"/>
    <col min="4361" max="4364" width="8.5703125" style="323" customWidth="1"/>
    <col min="4365" max="4365" width="8.2109375" style="323" bestFit="1" customWidth="1"/>
    <col min="4366" max="4366" width="7.28515625" style="323" bestFit="1" customWidth="1"/>
    <col min="4367" max="4367" width="10.2109375" style="323" bestFit="1" customWidth="1"/>
    <col min="4368" max="4368" width="9.5703125" style="323" customWidth="1"/>
    <col min="4369" max="4608" width="7.2109375" style="323"/>
    <col min="4609" max="4609" width="0.7109375" style="323" customWidth="1"/>
    <col min="4610" max="4610" width="3" style="323" customWidth="1"/>
    <col min="4611" max="4611" width="13.2109375" style="323" customWidth="1"/>
    <col min="4612" max="4616" width="7.2109375" style="323" customWidth="1"/>
    <col min="4617" max="4620" width="8.5703125" style="323" customWidth="1"/>
    <col min="4621" max="4621" width="8.2109375" style="323" bestFit="1" customWidth="1"/>
    <col min="4622" max="4622" width="7.28515625" style="323" bestFit="1" customWidth="1"/>
    <col min="4623" max="4623" width="10.2109375" style="323" bestFit="1" customWidth="1"/>
    <col min="4624" max="4624" width="9.5703125" style="323" customWidth="1"/>
    <col min="4625" max="4864" width="7.2109375" style="323"/>
    <col min="4865" max="4865" width="0.7109375" style="323" customWidth="1"/>
    <col min="4866" max="4866" width="3" style="323" customWidth="1"/>
    <col min="4867" max="4867" width="13.2109375" style="323" customWidth="1"/>
    <col min="4868" max="4872" width="7.2109375" style="323" customWidth="1"/>
    <col min="4873" max="4876" width="8.5703125" style="323" customWidth="1"/>
    <col min="4877" max="4877" width="8.2109375" style="323" bestFit="1" customWidth="1"/>
    <col min="4878" max="4878" width="7.28515625" style="323" bestFit="1" customWidth="1"/>
    <col min="4879" max="4879" width="10.2109375" style="323" bestFit="1" customWidth="1"/>
    <col min="4880" max="4880" width="9.5703125" style="323" customWidth="1"/>
    <col min="4881" max="5120" width="7.2109375" style="323"/>
    <col min="5121" max="5121" width="0.7109375" style="323" customWidth="1"/>
    <col min="5122" max="5122" width="3" style="323" customWidth="1"/>
    <col min="5123" max="5123" width="13.2109375" style="323" customWidth="1"/>
    <col min="5124" max="5128" width="7.2109375" style="323" customWidth="1"/>
    <col min="5129" max="5132" width="8.5703125" style="323" customWidth="1"/>
    <col min="5133" max="5133" width="8.2109375" style="323" bestFit="1" customWidth="1"/>
    <col min="5134" max="5134" width="7.28515625" style="323" bestFit="1" customWidth="1"/>
    <col min="5135" max="5135" width="10.2109375" style="323" bestFit="1" customWidth="1"/>
    <col min="5136" max="5136" width="9.5703125" style="323" customWidth="1"/>
    <col min="5137" max="5376" width="7.2109375" style="323"/>
    <col min="5377" max="5377" width="0.7109375" style="323" customWidth="1"/>
    <col min="5378" max="5378" width="3" style="323" customWidth="1"/>
    <col min="5379" max="5379" width="13.2109375" style="323" customWidth="1"/>
    <col min="5380" max="5384" width="7.2109375" style="323" customWidth="1"/>
    <col min="5385" max="5388" width="8.5703125" style="323" customWidth="1"/>
    <col min="5389" max="5389" width="8.2109375" style="323" bestFit="1" customWidth="1"/>
    <col min="5390" max="5390" width="7.28515625" style="323" bestFit="1" customWidth="1"/>
    <col min="5391" max="5391" width="10.2109375" style="323" bestFit="1" customWidth="1"/>
    <col min="5392" max="5392" width="9.5703125" style="323" customWidth="1"/>
    <col min="5393" max="5632" width="7.2109375" style="323"/>
    <col min="5633" max="5633" width="0.7109375" style="323" customWidth="1"/>
    <col min="5634" max="5634" width="3" style="323" customWidth="1"/>
    <col min="5635" max="5635" width="13.2109375" style="323" customWidth="1"/>
    <col min="5636" max="5640" width="7.2109375" style="323" customWidth="1"/>
    <col min="5641" max="5644" width="8.5703125" style="323" customWidth="1"/>
    <col min="5645" max="5645" width="8.2109375" style="323" bestFit="1" customWidth="1"/>
    <col min="5646" max="5646" width="7.28515625" style="323" bestFit="1" customWidth="1"/>
    <col min="5647" max="5647" width="10.2109375" style="323" bestFit="1" customWidth="1"/>
    <col min="5648" max="5648" width="9.5703125" style="323" customWidth="1"/>
    <col min="5649" max="5888" width="7.2109375" style="323"/>
    <col min="5889" max="5889" width="0.7109375" style="323" customWidth="1"/>
    <col min="5890" max="5890" width="3" style="323" customWidth="1"/>
    <col min="5891" max="5891" width="13.2109375" style="323" customWidth="1"/>
    <col min="5892" max="5896" width="7.2109375" style="323" customWidth="1"/>
    <col min="5897" max="5900" width="8.5703125" style="323" customWidth="1"/>
    <col min="5901" max="5901" width="8.2109375" style="323" bestFit="1" customWidth="1"/>
    <col min="5902" max="5902" width="7.28515625" style="323" bestFit="1" customWidth="1"/>
    <col min="5903" max="5903" width="10.2109375" style="323" bestFit="1" customWidth="1"/>
    <col min="5904" max="5904" width="9.5703125" style="323" customWidth="1"/>
    <col min="5905" max="6144" width="7.2109375" style="323"/>
    <col min="6145" max="6145" width="0.7109375" style="323" customWidth="1"/>
    <col min="6146" max="6146" width="3" style="323" customWidth="1"/>
    <col min="6147" max="6147" width="13.2109375" style="323" customWidth="1"/>
    <col min="6148" max="6152" width="7.2109375" style="323" customWidth="1"/>
    <col min="6153" max="6156" width="8.5703125" style="323" customWidth="1"/>
    <col min="6157" max="6157" width="8.2109375" style="323" bestFit="1" customWidth="1"/>
    <col min="6158" max="6158" width="7.28515625" style="323" bestFit="1" customWidth="1"/>
    <col min="6159" max="6159" width="10.2109375" style="323" bestFit="1" customWidth="1"/>
    <col min="6160" max="6160" width="9.5703125" style="323" customWidth="1"/>
    <col min="6161" max="6400" width="7.2109375" style="323"/>
    <col min="6401" max="6401" width="0.7109375" style="323" customWidth="1"/>
    <col min="6402" max="6402" width="3" style="323" customWidth="1"/>
    <col min="6403" max="6403" width="13.2109375" style="323" customWidth="1"/>
    <col min="6404" max="6408" width="7.2109375" style="323" customWidth="1"/>
    <col min="6409" max="6412" width="8.5703125" style="323" customWidth="1"/>
    <col min="6413" max="6413" width="8.2109375" style="323" bestFit="1" customWidth="1"/>
    <col min="6414" max="6414" width="7.28515625" style="323" bestFit="1" customWidth="1"/>
    <col min="6415" max="6415" width="10.2109375" style="323" bestFit="1" customWidth="1"/>
    <col min="6416" max="6416" width="9.5703125" style="323" customWidth="1"/>
    <col min="6417" max="6656" width="7.2109375" style="323"/>
    <col min="6657" max="6657" width="0.7109375" style="323" customWidth="1"/>
    <col min="6658" max="6658" width="3" style="323" customWidth="1"/>
    <col min="6659" max="6659" width="13.2109375" style="323" customWidth="1"/>
    <col min="6660" max="6664" width="7.2109375" style="323" customWidth="1"/>
    <col min="6665" max="6668" width="8.5703125" style="323" customWidth="1"/>
    <col min="6669" max="6669" width="8.2109375" style="323" bestFit="1" customWidth="1"/>
    <col min="6670" max="6670" width="7.28515625" style="323" bestFit="1" customWidth="1"/>
    <col min="6671" max="6671" width="10.2109375" style="323" bestFit="1" customWidth="1"/>
    <col min="6672" max="6672" width="9.5703125" style="323" customWidth="1"/>
    <col min="6673" max="6912" width="7.2109375" style="323"/>
    <col min="6913" max="6913" width="0.7109375" style="323" customWidth="1"/>
    <col min="6914" max="6914" width="3" style="323" customWidth="1"/>
    <col min="6915" max="6915" width="13.2109375" style="323" customWidth="1"/>
    <col min="6916" max="6920" width="7.2109375" style="323" customWidth="1"/>
    <col min="6921" max="6924" width="8.5703125" style="323" customWidth="1"/>
    <col min="6925" max="6925" width="8.2109375" style="323" bestFit="1" customWidth="1"/>
    <col min="6926" max="6926" width="7.28515625" style="323" bestFit="1" customWidth="1"/>
    <col min="6927" max="6927" width="10.2109375" style="323" bestFit="1" customWidth="1"/>
    <col min="6928" max="6928" width="9.5703125" style="323" customWidth="1"/>
    <col min="6929" max="7168" width="7.2109375" style="323"/>
    <col min="7169" max="7169" width="0.7109375" style="323" customWidth="1"/>
    <col min="7170" max="7170" width="3" style="323" customWidth="1"/>
    <col min="7171" max="7171" width="13.2109375" style="323" customWidth="1"/>
    <col min="7172" max="7176" width="7.2109375" style="323" customWidth="1"/>
    <col min="7177" max="7180" width="8.5703125" style="323" customWidth="1"/>
    <col min="7181" max="7181" width="8.2109375" style="323" bestFit="1" customWidth="1"/>
    <col min="7182" max="7182" width="7.28515625" style="323" bestFit="1" customWidth="1"/>
    <col min="7183" max="7183" width="10.2109375" style="323" bestFit="1" customWidth="1"/>
    <col min="7184" max="7184" width="9.5703125" style="323" customWidth="1"/>
    <col min="7185" max="7424" width="7.2109375" style="323"/>
    <col min="7425" max="7425" width="0.7109375" style="323" customWidth="1"/>
    <col min="7426" max="7426" width="3" style="323" customWidth="1"/>
    <col min="7427" max="7427" width="13.2109375" style="323" customWidth="1"/>
    <col min="7428" max="7432" width="7.2109375" style="323" customWidth="1"/>
    <col min="7433" max="7436" width="8.5703125" style="323" customWidth="1"/>
    <col min="7437" max="7437" width="8.2109375" style="323" bestFit="1" customWidth="1"/>
    <col min="7438" max="7438" width="7.28515625" style="323" bestFit="1" customWidth="1"/>
    <col min="7439" max="7439" width="10.2109375" style="323" bestFit="1" customWidth="1"/>
    <col min="7440" max="7440" width="9.5703125" style="323" customWidth="1"/>
    <col min="7441" max="7680" width="7.2109375" style="323"/>
    <col min="7681" max="7681" width="0.7109375" style="323" customWidth="1"/>
    <col min="7682" max="7682" width="3" style="323" customWidth="1"/>
    <col min="7683" max="7683" width="13.2109375" style="323" customWidth="1"/>
    <col min="7684" max="7688" width="7.2109375" style="323" customWidth="1"/>
    <col min="7689" max="7692" width="8.5703125" style="323" customWidth="1"/>
    <col min="7693" max="7693" width="8.2109375" style="323" bestFit="1" customWidth="1"/>
    <col min="7694" max="7694" width="7.28515625" style="323" bestFit="1" customWidth="1"/>
    <col min="7695" max="7695" width="10.2109375" style="323" bestFit="1" customWidth="1"/>
    <col min="7696" max="7696" width="9.5703125" style="323" customWidth="1"/>
    <col min="7697" max="7936" width="7.2109375" style="323"/>
    <col min="7937" max="7937" width="0.7109375" style="323" customWidth="1"/>
    <col min="7938" max="7938" width="3" style="323" customWidth="1"/>
    <col min="7939" max="7939" width="13.2109375" style="323" customWidth="1"/>
    <col min="7940" max="7944" width="7.2109375" style="323" customWidth="1"/>
    <col min="7945" max="7948" width="8.5703125" style="323" customWidth="1"/>
    <col min="7949" max="7949" width="8.2109375" style="323" bestFit="1" customWidth="1"/>
    <col min="7950" max="7950" width="7.28515625" style="323" bestFit="1" customWidth="1"/>
    <col min="7951" max="7951" width="10.2109375" style="323" bestFit="1" customWidth="1"/>
    <col min="7952" max="7952" width="9.5703125" style="323" customWidth="1"/>
    <col min="7953" max="8192" width="7.2109375" style="323"/>
    <col min="8193" max="8193" width="0.7109375" style="323" customWidth="1"/>
    <col min="8194" max="8194" width="3" style="323" customWidth="1"/>
    <col min="8195" max="8195" width="13.2109375" style="323" customWidth="1"/>
    <col min="8196" max="8200" width="7.2109375" style="323" customWidth="1"/>
    <col min="8201" max="8204" width="8.5703125" style="323" customWidth="1"/>
    <col min="8205" max="8205" width="8.2109375" style="323" bestFit="1" customWidth="1"/>
    <col min="8206" max="8206" width="7.28515625" style="323" bestFit="1" customWidth="1"/>
    <col min="8207" max="8207" width="10.2109375" style="323" bestFit="1" customWidth="1"/>
    <col min="8208" max="8208" width="9.5703125" style="323" customWidth="1"/>
    <col min="8209" max="8448" width="7.2109375" style="323"/>
    <col min="8449" max="8449" width="0.7109375" style="323" customWidth="1"/>
    <col min="8450" max="8450" width="3" style="323" customWidth="1"/>
    <col min="8451" max="8451" width="13.2109375" style="323" customWidth="1"/>
    <col min="8452" max="8456" width="7.2109375" style="323" customWidth="1"/>
    <col min="8457" max="8460" width="8.5703125" style="323" customWidth="1"/>
    <col min="8461" max="8461" width="8.2109375" style="323" bestFit="1" customWidth="1"/>
    <col min="8462" max="8462" width="7.28515625" style="323" bestFit="1" customWidth="1"/>
    <col min="8463" max="8463" width="10.2109375" style="323" bestFit="1" customWidth="1"/>
    <col min="8464" max="8464" width="9.5703125" style="323" customWidth="1"/>
    <col min="8465" max="8704" width="7.2109375" style="323"/>
    <col min="8705" max="8705" width="0.7109375" style="323" customWidth="1"/>
    <col min="8706" max="8706" width="3" style="323" customWidth="1"/>
    <col min="8707" max="8707" width="13.2109375" style="323" customWidth="1"/>
    <col min="8708" max="8712" width="7.2109375" style="323" customWidth="1"/>
    <col min="8713" max="8716" width="8.5703125" style="323" customWidth="1"/>
    <col min="8717" max="8717" width="8.2109375" style="323" bestFit="1" customWidth="1"/>
    <col min="8718" max="8718" width="7.28515625" style="323" bestFit="1" customWidth="1"/>
    <col min="8719" max="8719" width="10.2109375" style="323" bestFit="1" customWidth="1"/>
    <col min="8720" max="8720" width="9.5703125" style="323" customWidth="1"/>
    <col min="8721" max="8960" width="7.2109375" style="323"/>
    <col min="8961" max="8961" width="0.7109375" style="323" customWidth="1"/>
    <col min="8962" max="8962" width="3" style="323" customWidth="1"/>
    <col min="8963" max="8963" width="13.2109375" style="323" customWidth="1"/>
    <col min="8964" max="8968" width="7.2109375" style="323" customWidth="1"/>
    <col min="8969" max="8972" width="8.5703125" style="323" customWidth="1"/>
    <col min="8973" max="8973" width="8.2109375" style="323" bestFit="1" customWidth="1"/>
    <col min="8974" max="8974" width="7.28515625" style="323" bestFit="1" customWidth="1"/>
    <col min="8975" max="8975" width="10.2109375" style="323" bestFit="1" customWidth="1"/>
    <col min="8976" max="8976" width="9.5703125" style="323" customWidth="1"/>
    <col min="8977" max="9216" width="7.2109375" style="323"/>
    <col min="9217" max="9217" width="0.7109375" style="323" customWidth="1"/>
    <col min="9218" max="9218" width="3" style="323" customWidth="1"/>
    <col min="9219" max="9219" width="13.2109375" style="323" customWidth="1"/>
    <col min="9220" max="9224" width="7.2109375" style="323" customWidth="1"/>
    <col min="9225" max="9228" width="8.5703125" style="323" customWidth="1"/>
    <col min="9229" max="9229" width="8.2109375" style="323" bestFit="1" customWidth="1"/>
    <col min="9230" max="9230" width="7.28515625" style="323" bestFit="1" customWidth="1"/>
    <col min="9231" max="9231" width="10.2109375" style="323" bestFit="1" customWidth="1"/>
    <col min="9232" max="9232" width="9.5703125" style="323" customWidth="1"/>
    <col min="9233" max="9472" width="7.2109375" style="323"/>
    <col min="9473" max="9473" width="0.7109375" style="323" customWidth="1"/>
    <col min="9474" max="9474" width="3" style="323" customWidth="1"/>
    <col min="9475" max="9475" width="13.2109375" style="323" customWidth="1"/>
    <col min="9476" max="9480" width="7.2109375" style="323" customWidth="1"/>
    <col min="9481" max="9484" width="8.5703125" style="323" customWidth="1"/>
    <col min="9485" max="9485" width="8.2109375" style="323" bestFit="1" customWidth="1"/>
    <col min="9486" max="9486" width="7.28515625" style="323" bestFit="1" customWidth="1"/>
    <col min="9487" max="9487" width="10.2109375" style="323" bestFit="1" customWidth="1"/>
    <col min="9488" max="9488" width="9.5703125" style="323" customWidth="1"/>
    <col min="9489" max="9728" width="7.2109375" style="323"/>
    <col min="9729" max="9729" width="0.7109375" style="323" customWidth="1"/>
    <col min="9730" max="9730" width="3" style="323" customWidth="1"/>
    <col min="9731" max="9731" width="13.2109375" style="323" customWidth="1"/>
    <col min="9732" max="9736" width="7.2109375" style="323" customWidth="1"/>
    <col min="9737" max="9740" width="8.5703125" style="323" customWidth="1"/>
    <col min="9741" max="9741" width="8.2109375" style="323" bestFit="1" customWidth="1"/>
    <col min="9742" max="9742" width="7.28515625" style="323" bestFit="1" customWidth="1"/>
    <col min="9743" max="9743" width="10.2109375" style="323" bestFit="1" customWidth="1"/>
    <col min="9744" max="9744" width="9.5703125" style="323" customWidth="1"/>
    <col min="9745" max="9984" width="7.2109375" style="323"/>
    <col min="9985" max="9985" width="0.7109375" style="323" customWidth="1"/>
    <col min="9986" max="9986" width="3" style="323" customWidth="1"/>
    <col min="9987" max="9987" width="13.2109375" style="323" customWidth="1"/>
    <col min="9988" max="9992" width="7.2109375" style="323" customWidth="1"/>
    <col min="9993" max="9996" width="8.5703125" style="323" customWidth="1"/>
    <col min="9997" max="9997" width="8.2109375" style="323" bestFit="1" customWidth="1"/>
    <col min="9998" max="9998" width="7.28515625" style="323" bestFit="1" customWidth="1"/>
    <col min="9999" max="9999" width="10.2109375" style="323" bestFit="1" customWidth="1"/>
    <col min="10000" max="10000" width="9.5703125" style="323" customWidth="1"/>
    <col min="10001" max="10240" width="7.2109375" style="323"/>
    <col min="10241" max="10241" width="0.7109375" style="323" customWidth="1"/>
    <col min="10242" max="10242" width="3" style="323" customWidth="1"/>
    <col min="10243" max="10243" width="13.2109375" style="323" customWidth="1"/>
    <col min="10244" max="10248" width="7.2109375" style="323" customWidth="1"/>
    <col min="10249" max="10252" width="8.5703125" style="323" customWidth="1"/>
    <col min="10253" max="10253" width="8.2109375" style="323" bestFit="1" customWidth="1"/>
    <col min="10254" max="10254" width="7.28515625" style="323" bestFit="1" customWidth="1"/>
    <col min="10255" max="10255" width="10.2109375" style="323" bestFit="1" customWidth="1"/>
    <col min="10256" max="10256" width="9.5703125" style="323" customWidth="1"/>
    <col min="10257" max="10496" width="7.2109375" style="323"/>
    <col min="10497" max="10497" width="0.7109375" style="323" customWidth="1"/>
    <col min="10498" max="10498" width="3" style="323" customWidth="1"/>
    <col min="10499" max="10499" width="13.2109375" style="323" customWidth="1"/>
    <col min="10500" max="10504" width="7.2109375" style="323" customWidth="1"/>
    <col min="10505" max="10508" width="8.5703125" style="323" customWidth="1"/>
    <col min="10509" max="10509" width="8.2109375" style="323" bestFit="1" customWidth="1"/>
    <col min="10510" max="10510" width="7.28515625" style="323" bestFit="1" customWidth="1"/>
    <col min="10511" max="10511" width="10.2109375" style="323" bestFit="1" customWidth="1"/>
    <col min="10512" max="10512" width="9.5703125" style="323" customWidth="1"/>
    <col min="10513" max="10752" width="7.2109375" style="323"/>
    <col min="10753" max="10753" width="0.7109375" style="323" customWidth="1"/>
    <col min="10754" max="10754" width="3" style="323" customWidth="1"/>
    <col min="10755" max="10755" width="13.2109375" style="323" customWidth="1"/>
    <col min="10756" max="10760" width="7.2109375" style="323" customWidth="1"/>
    <col min="10761" max="10764" width="8.5703125" style="323" customWidth="1"/>
    <col min="10765" max="10765" width="8.2109375" style="323" bestFit="1" customWidth="1"/>
    <col min="10766" max="10766" width="7.28515625" style="323" bestFit="1" customWidth="1"/>
    <col min="10767" max="10767" width="10.2109375" style="323" bestFit="1" customWidth="1"/>
    <col min="10768" max="10768" width="9.5703125" style="323" customWidth="1"/>
    <col min="10769" max="11008" width="7.2109375" style="323"/>
    <col min="11009" max="11009" width="0.7109375" style="323" customWidth="1"/>
    <col min="11010" max="11010" width="3" style="323" customWidth="1"/>
    <col min="11011" max="11011" width="13.2109375" style="323" customWidth="1"/>
    <col min="11012" max="11016" width="7.2109375" style="323" customWidth="1"/>
    <col min="11017" max="11020" width="8.5703125" style="323" customWidth="1"/>
    <col min="11021" max="11021" width="8.2109375" style="323" bestFit="1" customWidth="1"/>
    <col min="11022" max="11022" width="7.28515625" style="323" bestFit="1" customWidth="1"/>
    <col min="11023" max="11023" width="10.2109375" style="323" bestFit="1" customWidth="1"/>
    <col min="11024" max="11024" width="9.5703125" style="323" customWidth="1"/>
    <col min="11025" max="11264" width="7.2109375" style="323"/>
    <col min="11265" max="11265" width="0.7109375" style="323" customWidth="1"/>
    <col min="11266" max="11266" width="3" style="323" customWidth="1"/>
    <col min="11267" max="11267" width="13.2109375" style="323" customWidth="1"/>
    <col min="11268" max="11272" width="7.2109375" style="323" customWidth="1"/>
    <col min="11273" max="11276" width="8.5703125" style="323" customWidth="1"/>
    <col min="11277" max="11277" width="8.2109375" style="323" bestFit="1" customWidth="1"/>
    <col min="11278" max="11278" width="7.28515625" style="323" bestFit="1" customWidth="1"/>
    <col min="11279" max="11279" width="10.2109375" style="323" bestFit="1" customWidth="1"/>
    <col min="11280" max="11280" width="9.5703125" style="323" customWidth="1"/>
    <col min="11281" max="11520" width="7.2109375" style="323"/>
    <col min="11521" max="11521" width="0.7109375" style="323" customWidth="1"/>
    <col min="11522" max="11522" width="3" style="323" customWidth="1"/>
    <col min="11523" max="11523" width="13.2109375" style="323" customWidth="1"/>
    <col min="11524" max="11528" width="7.2109375" style="323" customWidth="1"/>
    <col min="11529" max="11532" width="8.5703125" style="323" customWidth="1"/>
    <col min="11533" max="11533" width="8.2109375" style="323" bestFit="1" customWidth="1"/>
    <col min="11534" max="11534" width="7.28515625" style="323" bestFit="1" customWidth="1"/>
    <col min="11535" max="11535" width="10.2109375" style="323" bestFit="1" customWidth="1"/>
    <col min="11536" max="11536" width="9.5703125" style="323" customWidth="1"/>
    <col min="11537" max="11776" width="7.2109375" style="323"/>
    <col min="11777" max="11777" width="0.7109375" style="323" customWidth="1"/>
    <col min="11778" max="11778" width="3" style="323" customWidth="1"/>
    <col min="11779" max="11779" width="13.2109375" style="323" customWidth="1"/>
    <col min="11780" max="11784" width="7.2109375" style="323" customWidth="1"/>
    <col min="11785" max="11788" width="8.5703125" style="323" customWidth="1"/>
    <col min="11789" max="11789" width="8.2109375" style="323" bestFit="1" customWidth="1"/>
    <col min="11790" max="11790" width="7.28515625" style="323" bestFit="1" customWidth="1"/>
    <col min="11791" max="11791" width="10.2109375" style="323" bestFit="1" customWidth="1"/>
    <col min="11792" max="11792" width="9.5703125" style="323" customWidth="1"/>
    <col min="11793" max="12032" width="7.2109375" style="323"/>
    <col min="12033" max="12033" width="0.7109375" style="323" customWidth="1"/>
    <col min="12034" max="12034" width="3" style="323" customWidth="1"/>
    <col min="12035" max="12035" width="13.2109375" style="323" customWidth="1"/>
    <col min="12036" max="12040" width="7.2109375" style="323" customWidth="1"/>
    <col min="12041" max="12044" width="8.5703125" style="323" customWidth="1"/>
    <col min="12045" max="12045" width="8.2109375" style="323" bestFit="1" customWidth="1"/>
    <col min="12046" max="12046" width="7.28515625" style="323" bestFit="1" customWidth="1"/>
    <col min="12047" max="12047" width="10.2109375" style="323" bestFit="1" customWidth="1"/>
    <col min="12048" max="12048" width="9.5703125" style="323" customWidth="1"/>
    <col min="12049" max="12288" width="7.2109375" style="323"/>
    <col min="12289" max="12289" width="0.7109375" style="323" customWidth="1"/>
    <col min="12290" max="12290" width="3" style="323" customWidth="1"/>
    <col min="12291" max="12291" width="13.2109375" style="323" customWidth="1"/>
    <col min="12292" max="12296" width="7.2109375" style="323" customWidth="1"/>
    <col min="12297" max="12300" width="8.5703125" style="323" customWidth="1"/>
    <col min="12301" max="12301" width="8.2109375" style="323" bestFit="1" customWidth="1"/>
    <col min="12302" max="12302" width="7.28515625" style="323" bestFit="1" customWidth="1"/>
    <col min="12303" max="12303" width="10.2109375" style="323" bestFit="1" customWidth="1"/>
    <col min="12304" max="12304" width="9.5703125" style="323" customWidth="1"/>
    <col min="12305" max="12544" width="7.2109375" style="323"/>
    <col min="12545" max="12545" width="0.7109375" style="323" customWidth="1"/>
    <col min="12546" max="12546" width="3" style="323" customWidth="1"/>
    <col min="12547" max="12547" width="13.2109375" style="323" customWidth="1"/>
    <col min="12548" max="12552" width="7.2109375" style="323" customWidth="1"/>
    <col min="12553" max="12556" width="8.5703125" style="323" customWidth="1"/>
    <col min="12557" max="12557" width="8.2109375" style="323" bestFit="1" customWidth="1"/>
    <col min="12558" max="12558" width="7.28515625" style="323" bestFit="1" customWidth="1"/>
    <col min="12559" max="12559" width="10.2109375" style="323" bestFit="1" customWidth="1"/>
    <col min="12560" max="12560" width="9.5703125" style="323" customWidth="1"/>
    <col min="12561" max="12800" width="7.2109375" style="323"/>
    <col min="12801" max="12801" width="0.7109375" style="323" customWidth="1"/>
    <col min="12802" max="12802" width="3" style="323" customWidth="1"/>
    <col min="12803" max="12803" width="13.2109375" style="323" customWidth="1"/>
    <col min="12804" max="12808" width="7.2109375" style="323" customWidth="1"/>
    <col min="12809" max="12812" width="8.5703125" style="323" customWidth="1"/>
    <col min="12813" max="12813" width="8.2109375" style="323" bestFit="1" customWidth="1"/>
    <col min="12814" max="12814" width="7.28515625" style="323" bestFit="1" customWidth="1"/>
    <col min="12815" max="12815" width="10.2109375" style="323" bestFit="1" customWidth="1"/>
    <col min="12816" max="12816" width="9.5703125" style="323" customWidth="1"/>
    <col min="12817" max="13056" width="7.2109375" style="323"/>
    <col min="13057" max="13057" width="0.7109375" style="323" customWidth="1"/>
    <col min="13058" max="13058" width="3" style="323" customWidth="1"/>
    <col min="13059" max="13059" width="13.2109375" style="323" customWidth="1"/>
    <col min="13060" max="13064" width="7.2109375" style="323" customWidth="1"/>
    <col min="13065" max="13068" width="8.5703125" style="323" customWidth="1"/>
    <col min="13069" max="13069" width="8.2109375" style="323" bestFit="1" customWidth="1"/>
    <col min="13070" max="13070" width="7.28515625" style="323" bestFit="1" customWidth="1"/>
    <col min="13071" max="13071" width="10.2109375" style="323" bestFit="1" customWidth="1"/>
    <col min="13072" max="13072" width="9.5703125" style="323" customWidth="1"/>
    <col min="13073" max="13312" width="7.2109375" style="323"/>
    <col min="13313" max="13313" width="0.7109375" style="323" customWidth="1"/>
    <col min="13314" max="13314" width="3" style="323" customWidth="1"/>
    <col min="13315" max="13315" width="13.2109375" style="323" customWidth="1"/>
    <col min="13316" max="13320" width="7.2109375" style="323" customWidth="1"/>
    <col min="13321" max="13324" width="8.5703125" style="323" customWidth="1"/>
    <col min="13325" max="13325" width="8.2109375" style="323" bestFit="1" customWidth="1"/>
    <col min="13326" max="13326" width="7.28515625" style="323" bestFit="1" customWidth="1"/>
    <col min="13327" max="13327" width="10.2109375" style="323" bestFit="1" customWidth="1"/>
    <col min="13328" max="13328" width="9.5703125" style="323" customWidth="1"/>
    <col min="13329" max="13568" width="7.2109375" style="323"/>
    <col min="13569" max="13569" width="0.7109375" style="323" customWidth="1"/>
    <col min="13570" max="13570" width="3" style="323" customWidth="1"/>
    <col min="13571" max="13571" width="13.2109375" style="323" customWidth="1"/>
    <col min="13572" max="13576" width="7.2109375" style="323" customWidth="1"/>
    <col min="13577" max="13580" width="8.5703125" style="323" customWidth="1"/>
    <col min="13581" max="13581" width="8.2109375" style="323" bestFit="1" customWidth="1"/>
    <col min="13582" max="13582" width="7.28515625" style="323" bestFit="1" customWidth="1"/>
    <col min="13583" max="13583" width="10.2109375" style="323" bestFit="1" customWidth="1"/>
    <col min="13584" max="13584" width="9.5703125" style="323" customWidth="1"/>
    <col min="13585" max="13824" width="7.2109375" style="323"/>
    <col min="13825" max="13825" width="0.7109375" style="323" customWidth="1"/>
    <col min="13826" max="13826" width="3" style="323" customWidth="1"/>
    <col min="13827" max="13827" width="13.2109375" style="323" customWidth="1"/>
    <col min="13828" max="13832" width="7.2109375" style="323" customWidth="1"/>
    <col min="13833" max="13836" width="8.5703125" style="323" customWidth="1"/>
    <col min="13837" max="13837" width="8.2109375" style="323" bestFit="1" customWidth="1"/>
    <col min="13838" max="13838" width="7.28515625" style="323" bestFit="1" customWidth="1"/>
    <col min="13839" max="13839" width="10.2109375" style="323" bestFit="1" customWidth="1"/>
    <col min="13840" max="13840" width="9.5703125" style="323" customWidth="1"/>
    <col min="13841" max="14080" width="7.2109375" style="323"/>
    <col min="14081" max="14081" width="0.7109375" style="323" customWidth="1"/>
    <col min="14082" max="14082" width="3" style="323" customWidth="1"/>
    <col min="14083" max="14083" width="13.2109375" style="323" customWidth="1"/>
    <col min="14084" max="14088" width="7.2109375" style="323" customWidth="1"/>
    <col min="14089" max="14092" width="8.5703125" style="323" customWidth="1"/>
    <col min="14093" max="14093" width="8.2109375" style="323" bestFit="1" customWidth="1"/>
    <col min="14094" max="14094" width="7.28515625" style="323" bestFit="1" customWidth="1"/>
    <col min="14095" max="14095" width="10.2109375" style="323" bestFit="1" customWidth="1"/>
    <col min="14096" max="14096" width="9.5703125" style="323" customWidth="1"/>
    <col min="14097" max="14336" width="7.2109375" style="323"/>
    <col min="14337" max="14337" width="0.7109375" style="323" customWidth="1"/>
    <col min="14338" max="14338" width="3" style="323" customWidth="1"/>
    <col min="14339" max="14339" width="13.2109375" style="323" customWidth="1"/>
    <col min="14340" max="14344" width="7.2109375" style="323" customWidth="1"/>
    <col min="14345" max="14348" width="8.5703125" style="323" customWidth="1"/>
    <col min="14349" max="14349" width="8.2109375" style="323" bestFit="1" customWidth="1"/>
    <col min="14350" max="14350" width="7.28515625" style="323" bestFit="1" customWidth="1"/>
    <col min="14351" max="14351" width="10.2109375" style="323" bestFit="1" customWidth="1"/>
    <col min="14352" max="14352" width="9.5703125" style="323" customWidth="1"/>
    <col min="14353" max="14592" width="7.2109375" style="323"/>
    <col min="14593" max="14593" width="0.7109375" style="323" customWidth="1"/>
    <col min="14594" max="14594" width="3" style="323" customWidth="1"/>
    <col min="14595" max="14595" width="13.2109375" style="323" customWidth="1"/>
    <col min="14596" max="14600" width="7.2109375" style="323" customWidth="1"/>
    <col min="14601" max="14604" width="8.5703125" style="323" customWidth="1"/>
    <col min="14605" max="14605" width="8.2109375" style="323" bestFit="1" customWidth="1"/>
    <col min="14606" max="14606" width="7.28515625" style="323" bestFit="1" customWidth="1"/>
    <col min="14607" max="14607" width="10.2109375" style="323" bestFit="1" customWidth="1"/>
    <col min="14608" max="14608" width="9.5703125" style="323" customWidth="1"/>
    <col min="14609" max="14848" width="7.2109375" style="323"/>
    <col min="14849" max="14849" width="0.7109375" style="323" customWidth="1"/>
    <col min="14850" max="14850" width="3" style="323" customWidth="1"/>
    <col min="14851" max="14851" width="13.2109375" style="323" customWidth="1"/>
    <col min="14852" max="14856" width="7.2109375" style="323" customWidth="1"/>
    <col min="14857" max="14860" width="8.5703125" style="323" customWidth="1"/>
    <col min="14861" max="14861" width="8.2109375" style="323" bestFit="1" customWidth="1"/>
    <col min="14862" max="14862" width="7.28515625" style="323" bestFit="1" customWidth="1"/>
    <col min="14863" max="14863" width="10.2109375" style="323" bestFit="1" customWidth="1"/>
    <col min="14864" max="14864" width="9.5703125" style="323" customWidth="1"/>
    <col min="14865" max="15104" width="7.2109375" style="323"/>
    <col min="15105" max="15105" width="0.7109375" style="323" customWidth="1"/>
    <col min="15106" max="15106" width="3" style="323" customWidth="1"/>
    <col min="15107" max="15107" width="13.2109375" style="323" customWidth="1"/>
    <col min="15108" max="15112" width="7.2109375" style="323" customWidth="1"/>
    <col min="15113" max="15116" width="8.5703125" style="323" customWidth="1"/>
    <col min="15117" max="15117" width="8.2109375" style="323" bestFit="1" customWidth="1"/>
    <col min="15118" max="15118" width="7.28515625" style="323" bestFit="1" customWidth="1"/>
    <col min="15119" max="15119" width="10.2109375" style="323" bestFit="1" customWidth="1"/>
    <col min="15120" max="15120" width="9.5703125" style="323" customWidth="1"/>
    <col min="15121" max="15360" width="7.2109375" style="323"/>
    <col min="15361" max="15361" width="0.7109375" style="323" customWidth="1"/>
    <col min="15362" max="15362" width="3" style="323" customWidth="1"/>
    <col min="15363" max="15363" width="13.2109375" style="323" customWidth="1"/>
    <col min="15364" max="15368" width="7.2109375" style="323" customWidth="1"/>
    <col min="15369" max="15372" width="8.5703125" style="323" customWidth="1"/>
    <col min="15373" max="15373" width="8.2109375" style="323" bestFit="1" customWidth="1"/>
    <col min="15374" max="15374" width="7.28515625" style="323" bestFit="1" customWidth="1"/>
    <col min="15375" max="15375" width="10.2109375" style="323" bestFit="1" customWidth="1"/>
    <col min="15376" max="15376" width="9.5703125" style="323" customWidth="1"/>
    <col min="15377" max="15616" width="7.2109375" style="323"/>
    <col min="15617" max="15617" width="0.7109375" style="323" customWidth="1"/>
    <col min="15618" max="15618" width="3" style="323" customWidth="1"/>
    <col min="15619" max="15619" width="13.2109375" style="323" customWidth="1"/>
    <col min="15620" max="15624" width="7.2109375" style="323" customWidth="1"/>
    <col min="15625" max="15628" width="8.5703125" style="323" customWidth="1"/>
    <col min="15629" max="15629" width="8.2109375" style="323" bestFit="1" customWidth="1"/>
    <col min="15630" max="15630" width="7.28515625" style="323" bestFit="1" customWidth="1"/>
    <col min="15631" max="15631" width="10.2109375" style="323" bestFit="1" customWidth="1"/>
    <col min="15632" max="15632" width="9.5703125" style="323" customWidth="1"/>
    <col min="15633" max="15872" width="7.2109375" style="323"/>
    <col min="15873" max="15873" width="0.7109375" style="323" customWidth="1"/>
    <col min="15874" max="15874" width="3" style="323" customWidth="1"/>
    <col min="15875" max="15875" width="13.2109375" style="323" customWidth="1"/>
    <col min="15876" max="15880" width="7.2109375" style="323" customWidth="1"/>
    <col min="15881" max="15884" width="8.5703125" style="323" customWidth="1"/>
    <col min="15885" max="15885" width="8.2109375" style="323" bestFit="1" customWidth="1"/>
    <col min="15886" max="15886" width="7.28515625" style="323" bestFit="1" customWidth="1"/>
    <col min="15887" max="15887" width="10.2109375" style="323" bestFit="1" customWidth="1"/>
    <col min="15888" max="15888" width="9.5703125" style="323" customWidth="1"/>
    <col min="15889" max="16128" width="7.2109375" style="323"/>
    <col min="16129" max="16129" width="0.7109375" style="323" customWidth="1"/>
    <col min="16130" max="16130" width="3" style="323" customWidth="1"/>
    <col min="16131" max="16131" width="13.2109375" style="323" customWidth="1"/>
    <col min="16132" max="16136" width="7.2109375" style="323" customWidth="1"/>
    <col min="16137" max="16140" width="8.5703125" style="323" customWidth="1"/>
    <col min="16141" max="16141" width="8.2109375" style="323" bestFit="1" customWidth="1"/>
    <col min="16142" max="16142" width="7.28515625" style="323" bestFit="1" customWidth="1"/>
    <col min="16143" max="16143" width="10.2109375" style="323" bestFit="1" customWidth="1"/>
    <col min="16144" max="16144" width="9.5703125" style="323" customWidth="1"/>
    <col min="16145" max="16384" width="7.2109375" style="323"/>
  </cols>
  <sheetData>
    <row r="1" spans="2:16">
      <c r="B1" s="321" t="s">
        <v>112</v>
      </c>
      <c r="C1" s="322"/>
      <c r="D1" s="322"/>
      <c r="E1" s="322"/>
      <c r="F1" s="322"/>
      <c r="G1" s="322"/>
      <c r="H1" s="322"/>
      <c r="I1" s="55"/>
      <c r="J1" s="55"/>
      <c r="K1" s="55"/>
      <c r="L1" s="55"/>
    </row>
    <row r="2" spans="2:16" ht="13.5" thickBot="1">
      <c r="B2" s="324"/>
      <c r="C2" s="324"/>
      <c r="D2" s="324"/>
      <c r="E2" s="324"/>
      <c r="F2" s="324"/>
      <c r="G2" s="325"/>
      <c r="H2" s="325"/>
      <c r="I2" s="56"/>
      <c r="J2" s="57"/>
      <c r="K2" s="57" t="s">
        <v>83</v>
      </c>
    </row>
    <row r="3" spans="2:16" ht="17.25" customHeight="1">
      <c r="B3" s="326"/>
      <c r="C3" s="327" t="s">
        <v>103</v>
      </c>
      <c r="D3" s="328"/>
      <c r="E3" s="329"/>
      <c r="F3" s="330"/>
      <c r="G3" s="330"/>
      <c r="H3" s="331"/>
      <c r="I3" s="65" t="s">
        <v>36</v>
      </c>
      <c r="J3" s="66"/>
      <c r="K3" s="65" t="s">
        <v>113</v>
      </c>
      <c r="L3" s="66"/>
    </row>
    <row r="4" spans="2:16" ht="17.25" customHeight="1">
      <c r="B4" s="332"/>
      <c r="C4" s="333"/>
      <c r="D4" s="334" t="s">
        <v>38</v>
      </c>
      <c r="E4" s="335" t="s">
        <v>39</v>
      </c>
      <c r="F4" s="336" t="s">
        <v>40</v>
      </c>
      <c r="G4" s="336" t="s">
        <v>114</v>
      </c>
      <c r="H4" s="337" t="s">
        <v>115</v>
      </c>
      <c r="I4" s="71"/>
      <c r="J4" s="72"/>
      <c r="K4" s="71"/>
      <c r="L4" s="72"/>
    </row>
    <row r="5" spans="2:16" ht="28.5" customHeight="1" thickBot="1">
      <c r="B5" s="338" t="s">
        <v>43</v>
      </c>
      <c r="C5" s="339"/>
      <c r="D5" s="181" t="s">
        <v>106</v>
      </c>
      <c r="E5" s="252"/>
      <c r="F5" s="181"/>
      <c r="G5" s="252" t="s">
        <v>45</v>
      </c>
      <c r="H5" s="181" t="s">
        <v>107</v>
      </c>
      <c r="I5" s="340" t="s">
        <v>86</v>
      </c>
      <c r="J5" s="253" t="s">
        <v>48</v>
      </c>
      <c r="K5" s="340" t="s">
        <v>87</v>
      </c>
      <c r="L5" s="253" t="s">
        <v>50</v>
      </c>
    </row>
    <row r="6" spans="2:16">
      <c r="B6" s="332"/>
      <c r="C6" s="341" t="s">
        <v>51</v>
      </c>
      <c r="D6" s="342">
        <v>6393</v>
      </c>
      <c r="E6" s="343">
        <v>5498</v>
      </c>
      <c r="F6" s="344">
        <v>5146</v>
      </c>
      <c r="G6" s="344">
        <v>6430</v>
      </c>
      <c r="H6" s="345">
        <v>6074</v>
      </c>
      <c r="I6" s="89">
        <f>H6-G6</f>
        <v>-356</v>
      </c>
      <c r="J6" s="120">
        <f>IF(AND(G6=0,H6&gt;0),"皆増　",IF(AND(G6&gt;0,H6=0),"皆減　",IF(AND(G6=0,H6=0),"",ROUND(I6/G6*100,1))))</f>
        <v>-5.5</v>
      </c>
      <c r="K6" s="89">
        <f>H6-D6</f>
        <v>-319</v>
      </c>
      <c r="L6" s="90">
        <f>IF(AND($D6=0,H6&gt;0),"皆増　",IF(AND($D6&gt;0,H6=0),"皆減　",IF(AND($D6=0,H6=0),"",ROUND(K6/$D6*100,1))))</f>
        <v>-5</v>
      </c>
      <c r="P6" s="237"/>
    </row>
    <row r="7" spans="2:16">
      <c r="B7" s="332"/>
      <c r="C7" s="346" t="s">
        <v>88</v>
      </c>
      <c r="D7" s="342"/>
      <c r="E7" s="343">
        <v>0</v>
      </c>
      <c r="F7" s="344">
        <v>0</v>
      </c>
      <c r="G7" s="344">
        <v>0</v>
      </c>
      <c r="H7" s="345">
        <v>0</v>
      </c>
      <c r="I7" s="89">
        <f t="shared" ref="I7:I37" si="0">H7-G7</f>
        <v>0</v>
      </c>
      <c r="J7" s="120" t="str">
        <f t="shared" ref="J7:J37" si="1">IF(AND(G7=0,H7&gt;0),"皆増　",IF(AND(G7&gt;0,H7=0),"皆減　",IF(AND(G7=0,H7=0),"",ROUND(I7/G7*100,1))))</f>
        <v/>
      </c>
      <c r="K7" s="89">
        <f t="shared" ref="K7:K37" si="2">H7-D7</f>
        <v>0</v>
      </c>
      <c r="L7" s="120" t="str">
        <f t="shared" ref="L7:L37" si="3">IF(AND($D7=0,H7&gt;0),"皆増　",IF(AND($D7&gt;0,H7=0),"皆減　",IF(AND($D7=0,H7=0),"",ROUND(K7/$D7*100,1))))</f>
        <v/>
      </c>
      <c r="P7" s="237"/>
    </row>
    <row r="8" spans="2:16">
      <c r="B8" s="332"/>
      <c r="C8" s="346" t="s">
        <v>53</v>
      </c>
      <c r="D8" s="342"/>
      <c r="E8" s="343">
        <v>0</v>
      </c>
      <c r="F8" s="344">
        <v>0</v>
      </c>
      <c r="G8" s="344">
        <v>0</v>
      </c>
      <c r="H8" s="345">
        <v>0</v>
      </c>
      <c r="I8" s="89">
        <f t="shared" si="0"/>
        <v>0</v>
      </c>
      <c r="J8" s="120" t="str">
        <f t="shared" si="1"/>
        <v/>
      </c>
      <c r="K8" s="89">
        <f t="shared" si="2"/>
        <v>0</v>
      </c>
      <c r="L8" s="120" t="str">
        <f t="shared" si="3"/>
        <v/>
      </c>
      <c r="P8" s="237"/>
    </row>
    <row r="9" spans="2:16">
      <c r="B9" s="347" t="s">
        <v>54</v>
      </c>
      <c r="C9" s="346" t="s">
        <v>55</v>
      </c>
      <c r="D9" s="342"/>
      <c r="E9" s="343">
        <v>0</v>
      </c>
      <c r="F9" s="344">
        <v>0</v>
      </c>
      <c r="G9" s="344">
        <v>0</v>
      </c>
      <c r="H9" s="345">
        <v>0</v>
      </c>
      <c r="I9" s="89">
        <f t="shared" si="0"/>
        <v>0</v>
      </c>
      <c r="J9" s="120" t="str">
        <f t="shared" si="1"/>
        <v/>
      </c>
      <c r="K9" s="89">
        <f t="shared" si="2"/>
        <v>0</v>
      </c>
      <c r="L9" s="120" t="str">
        <f t="shared" si="3"/>
        <v/>
      </c>
      <c r="P9" s="237"/>
    </row>
    <row r="10" spans="2:16">
      <c r="B10" s="332"/>
      <c r="C10" s="346" t="s">
        <v>56</v>
      </c>
      <c r="D10" s="342">
        <v>6137</v>
      </c>
      <c r="E10" s="343">
        <v>8513</v>
      </c>
      <c r="F10" s="344">
        <v>4843</v>
      </c>
      <c r="G10" s="344">
        <v>2372</v>
      </c>
      <c r="H10" s="345">
        <v>3898</v>
      </c>
      <c r="I10" s="89">
        <f t="shared" si="0"/>
        <v>1526</v>
      </c>
      <c r="J10" s="120">
        <f t="shared" si="1"/>
        <v>64.3</v>
      </c>
      <c r="K10" s="89">
        <f t="shared" si="2"/>
        <v>-2239</v>
      </c>
      <c r="L10" s="120">
        <f t="shared" si="3"/>
        <v>-36.5</v>
      </c>
      <c r="P10" s="237"/>
    </row>
    <row r="11" spans="2:16">
      <c r="B11" s="332"/>
      <c r="C11" s="346" t="s">
        <v>57</v>
      </c>
      <c r="D11" s="342">
        <v>13116</v>
      </c>
      <c r="E11" s="343">
        <v>14053</v>
      </c>
      <c r="F11" s="344">
        <v>15599</v>
      </c>
      <c r="G11" s="344">
        <v>16253</v>
      </c>
      <c r="H11" s="345">
        <v>16319</v>
      </c>
      <c r="I11" s="89">
        <f t="shared" si="0"/>
        <v>66</v>
      </c>
      <c r="J11" s="120">
        <f t="shared" si="1"/>
        <v>0.4</v>
      </c>
      <c r="K11" s="89">
        <f t="shared" si="2"/>
        <v>3203</v>
      </c>
      <c r="L11" s="120">
        <f t="shared" si="3"/>
        <v>24.4</v>
      </c>
      <c r="P11" s="237"/>
    </row>
    <row r="12" spans="2:16">
      <c r="B12" s="347" t="s">
        <v>58</v>
      </c>
      <c r="C12" s="346" t="s">
        <v>59</v>
      </c>
      <c r="D12" s="342">
        <v>980</v>
      </c>
      <c r="E12" s="343">
        <v>1045</v>
      </c>
      <c r="F12" s="344">
        <v>1168</v>
      </c>
      <c r="G12" s="344">
        <v>1248</v>
      </c>
      <c r="H12" s="345">
        <v>1262</v>
      </c>
      <c r="I12" s="89">
        <f t="shared" si="0"/>
        <v>14</v>
      </c>
      <c r="J12" s="120">
        <f t="shared" si="1"/>
        <v>1.1000000000000001</v>
      </c>
      <c r="K12" s="89">
        <f t="shared" si="2"/>
        <v>282</v>
      </c>
      <c r="L12" s="120">
        <f t="shared" si="3"/>
        <v>28.8</v>
      </c>
      <c r="P12" s="237"/>
    </row>
    <row r="13" spans="2:16">
      <c r="B13" s="347"/>
      <c r="C13" s="346" t="s">
        <v>108</v>
      </c>
      <c r="D13" s="342">
        <v>178</v>
      </c>
      <c r="E13" s="343">
        <v>200</v>
      </c>
      <c r="F13" s="344">
        <v>506</v>
      </c>
      <c r="G13" s="344">
        <v>364</v>
      </c>
      <c r="H13" s="345">
        <v>223</v>
      </c>
      <c r="I13" s="89">
        <f t="shared" si="0"/>
        <v>-141</v>
      </c>
      <c r="J13" s="120">
        <f t="shared" si="1"/>
        <v>-38.700000000000003</v>
      </c>
      <c r="K13" s="89">
        <f t="shared" si="2"/>
        <v>45</v>
      </c>
      <c r="L13" s="120">
        <f t="shared" si="3"/>
        <v>25.3</v>
      </c>
      <c r="P13" s="237"/>
    </row>
    <row r="14" spans="2:16">
      <c r="B14" s="347"/>
      <c r="C14" s="346" t="s">
        <v>116</v>
      </c>
      <c r="D14" s="342"/>
      <c r="E14" s="343"/>
      <c r="F14" s="344"/>
      <c r="G14" s="344">
        <v>0</v>
      </c>
      <c r="H14" s="345">
        <v>0</v>
      </c>
      <c r="I14" s="89">
        <f>H14-G14</f>
        <v>0</v>
      </c>
      <c r="J14" s="120" t="str">
        <f>IF(AND(G14=0,H14&gt;0),"皆増　",IF(AND(G14&gt;0,H14=0),"皆減　",IF(AND(G14=0,H14=0),"",ROUND(I14/G14*100,1))))</f>
        <v/>
      </c>
      <c r="K14" s="89">
        <f>H14-D14</f>
        <v>0</v>
      </c>
      <c r="L14" s="120" t="str">
        <f>IF(AND($D14=0,H14&gt;0),"皆増　",IF(AND($D14&gt;0,H14=0),"皆減　",IF(AND($D14=0,H14=0),"",ROUND(K14/$D14*100,1))))</f>
        <v/>
      </c>
      <c r="P14" s="237"/>
    </row>
    <row r="15" spans="2:16">
      <c r="B15" s="347"/>
      <c r="C15" s="346" t="s">
        <v>117</v>
      </c>
      <c r="D15" s="342"/>
      <c r="E15" s="343"/>
      <c r="F15" s="344"/>
      <c r="G15" s="344">
        <v>12</v>
      </c>
      <c r="H15" s="345">
        <v>8</v>
      </c>
      <c r="I15" s="89">
        <f t="shared" si="0"/>
        <v>-4</v>
      </c>
      <c r="J15" s="120">
        <f t="shared" si="1"/>
        <v>-33.299999999999997</v>
      </c>
      <c r="K15" s="89">
        <f t="shared" si="2"/>
        <v>8</v>
      </c>
      <c r="L15" s="120" t="str">
        <f t="shared" si="3"/>
        <v>皆増　</v>
      </c>
      <c r="P15" s="237"/>
    </row>
    <row r="16" spans="2:16">
      <c r="B16" s="332"/>
      <c r="C16" s="346" t="s">
        <v>63</v>
      </c>
      <c r="D16" s="342"/>
      <c r="E16" s="343">
        <v>0</v>
      </c>
      <c r="F16" s="344">
        <v>0</v>
      </c>
      <c r="G16" s="344">
        <v>0</v>
      </c>
      <c r="H16" s="345">
        <v>0</v>
      </c>
      <c r="I16" s="89">
        <f t="shared" si="0"/>
        <v>0</v>
      </c>
      <c r="J16" s="120" t="str">
        <f t="shared" si="1"/>
        <v/>
      </c>
      <c r="K16" s="89">
        <f t="shared" si="2"/>
        <v>0</v>
      </c>
      <c r="L16" s="120" t="str">
        <f t="shared" si="3"/>
        <v/>
      </c>
      <c r="P16" s="237"/>
    </row>
    <row r="17" spans="2:16">
      <c r="B17" s="347" t="s">
        <v>64</v>
      </c>
      <c r="C17" s="346" t="s">
        <v>65</v>
      </c>
      <c r="D17" s="342"/>
      <c r="E17" s="343">
        <v>0</v>
      </c>
      <c r="F17" s="344">
        <v>0</v>
      </c>
      <c r="G17" s="344">
        <v>0</v>
      </c>
      <c r="H17" s="345">
        <v>0</v>
      </c>
      <c r="I17" s="89">
        <f>H17-G17</f>
        <v>0</v>
      </c>
      <c r="J17" s="120" t="str">
        <f t="shared" si="1"/>
        <v/>
      </c>
      <c r="K17" s="89">
        <f t="shared" si="2"/>
        <v>0</v>
      </c>
      <c r="L17" s="120" t="str">
        <f t="shared" si="3"/>
        <v/>
      </c>
      <c r="P17" s="237"/>
    </row>
    <row r="18" spans="2:16">
      <c r="B18" s="332"/>
      <c r="C18" s="346" t="s">
        <v>96</v>
      </c>
      <c r="D18" s="342"/>
      <c r="E18" s="343">
        <v>0</v>
      </c>
      <c r="F18" s="344">
        <v>0</v>
      </c>
      <c r="G18" s="344">
        <v>0</v>
      </c>
      <c r="H18" s="345">
        <v>0</v>
      </c>
      <c r="I18" s="89">
        <f>H18-G18</f>
        <v>0</v>
      </c>
      <c r="J18" s="120" t="str">
        <f t="shared" si="1"/>
        <v/>
      </c>
      <c r="K18" s="89">
        <f t="shared" si="2"/>
        <v>0</v>
      </c>
      <c r="L18" s="120" t="str">
        <f t="shared" si="3"/>
        <v/>
      </c>
      <c r="P18" s="237"/>
    </row>
    <row r="19" spans="2:16">
      <c r="B19" s="332"/>
      <c r="C19" s="348" t="s">
        <v>93</v>
      </c>
      <c r="D19" s="349"/>
      <c r="E19" s="350">
        <v>0</v>
      </c>
      <c r="F19" s="351">
        <v>0</v>
      </c>
      <c r="G19" s="351">
        <v>0</v>
      </c>
      <c r="H19" s="352">
        <v>0</v>
      </c>
      <c r="I19" s="106">
        <f t="shared" si="0"/>
        <v>0</v>
      </c>
      <c r="J19" s="128" t="str">
        <f t="shared" si="1"/>
        <v/>
      </c>
      <c r="K19" s="106">
        <f t="shared" si="2"/>
        <v>0</v>
      </c>
      <c r="L19" s="128" t="str">
        <f t="shared" si="3"/>
        <v/>
      </c>
      <c r="P19" s="237"/>
    </row>
    <row r="20" spans="2:16" ht="13.5" thickBot="1">
      <c r="B20" s="353"/>
      <c r="C20" s="354" t="s">
        <v>68</v>
      </c>
      <c r="D20" s="355">
        <v>26804</v>
      </c>
      <c r="E20" s="356">
        <v>29308</v>
      </c>
      <c r="F20" s="357">
        <v>27261</v>
      </c>
      <c r="G20" s="357">
        <v>26678</v>
      </c>
      <c r="H20" s="358">
        <v>27784</v>
      </c>
      <c r="I20" s="114">
        <f t="shared" si="0"/>
        <v>1106</v>
      </c>
      <c r="J20" s="217">
        <f t="shared" si="1"/>
        <v>4.0999999999999996</v>
      </c>
      <c r="K20" s="114">
        <f t="shared" si="2"/>
        <v>980</v>
      </c>
      <c r="L20" s="217">
        <f t="shared" si="3"/>
        <v>3.7</v>
      </c>
      <c r="P20" s="237"/>
    </row>
    <row r="21" spans="2:16">
      <c r="B21" s="332"/>
      <c r="C21" s="346" t="s">
        <v>69</v>
      </c>
      <c r="D21" s="342">
        <v>1</v>
      </c>
      <c r="E21" s="343">
        <v>11</v>
      </c>
      <c r="F21" s="344">
        <v>0</v>
      </c>
      <c r="G21" s="344">
        <v>18</v>
      </c>
      <c r="H21" s="345">
        <v>18</v>
      </c>
      <c r="I21" s="89">
        <f t="shared" si="0"/>
        <v>0</v>
      </c>
      <c r="J21" s="120">
        <f>IF(AND(G21=0,H21&gt;0),"皆増　",IF(AND(G21&gt;0,H21=0),"皆減　",IF(AND(G21=0,H21=H20),"",ROUND(I21/G21*100,1))))</f>
        <v>0</v>
      </c>
      <c r="K21" s="89">
        <f t="shared" si="2"/>
        <v>17</v>
      </c>
      <c r="L21" s="120">
        <f t="shared" si="3"/>
        <v>1700</v>
      </c>
      <c r="P21" s="237"/>
    </row>
    <row r="22" spans="2:16">
      <c r="B22" s="332"/>
      <c r="C22" s="346" t="s">
        <v>70</v>
      </c>
      <c r="D22" s="342"/>
      <c r="E22" s="343">
        <v>0</v>
      </c>
      <c r="F22" s="344">
        <v>0</v>
      </c>
      <c r="G22" s="344">
        <v>0</v>
      </c>
      <c r="H22" s="345">
        <v>2</v>
      </c>
      <c r="I22" s="117">
        <f t="shared" si="0"/>
        <v>2</v>
      </c>
      <c r="J22" s="120" t="str">
        <f t="shared" si="1"/>
        <v>皆増　</v>
      </c>
      <c r="K22" s="117">
        <f t="shared" si="2"/>
        <v>2</v>
      </c>
      <c r="L22" s="120" t="str">
        <f t="shared" si="3"/>
        <v>皆増　</v>
      </c>
      <c r="P22" s="237"/>
    </row>
    <row r="23" spans="2:16">
      <c r="B23" s="332"/>
      <c r="C23" s="346" t="s">
        <v>94</v>
      </c>
      <c r="D23" s="342"/>
      <c r="E23" s="343">
        <v>0</v>
      </c>
      <c r="F23" s="344">
        <v>0</v>
      </c>
      <c r="G23" s="344">
        <v>0</v>
      </c>
      <c r="H23" s="359">
        <v>0</v>
      </c>
      <c r="I23" s="89">
        <f t="shared" si="0"/>
        <v>0</v>
      </c>
      <c r="J23" s="120" t="str">
        <f t="shared" si="1"/>
        <v/>
      </c>
      <c r="K23" s="89">
        <f t="shared" si="2"/>
        <v>0</v>
      </c>
      <c r="L23" s="120" t="str">
        <f t="shared" si="3"/>
        <v/>
      </c>
      <c r="P23" s="237"/>
    </row>
    <row r="24" spans="2:16">
      <c r="B24" s="332"/>
      <c r="C24" s="346" t="s">
        <v>57</v>
      </c>
      <c r="D24" s="342">
        <v>1312</v>
      </c>
      <c r="E24" s="343">
        <v>1095</v>
      </c>
      <c r="F24" s="344">
        <v>1152</v>
      </c>
      <c r="G24" s="344">
        <v>517</v>
      </c>
      <c r="H24" s="345">
        <v>553</v>
      </c>
      <c r="I24" s="89">
        <f t="shared" si="0"/>
        <v>36</v>
      </c>
      <c r="J24" s="120">
        <f t="shared" si="1"/>
        <v>7</v>
      </c>
      <c r="K24" s="89">
        <f t="shared" si="2"/>
        <v>-759</v>
      </c>
      <c r="L24" s="120">
        <f t="shared" si="3"/>
        <v>-57.9</v>
      </c>
      <c r="P24" s="237"/>
    </row>
    <row r="25" spans="2:16">
      <c r="B25" s="347" t="s">
        <v>54</v>
      </c>
      <c r="C25" s="346" t="s">
        <v>59</v>
      </c>
      <c r="D25" s="342">
        <v>177</v>
      </c>
      <c r="E25" s="343">
        <v>235</v>
      </c>
      <c r="F25" s="360">
        <v>123</v>
      </c>
      <c r="G25" s="360">
        <v>239</v>
      </c>
      <c r="H25" s="345">
        <v>234</v>
      </c>
      <c r="I25" s="117">
        <f t="shared" si="0"/>
        <v>-5</v>
      </c>
      <c r="J25" s="120">
        <f t="shared" si="1"/>
        <v>-2.1</v>
      </c>
      <c r="K25" s="117">
        <f t="shared" si="2"/>
        <v>57</v>
      </c>
      <c r="L25" s="120">
        <f t="shared" si="3"/>
        <v>32.200000000000003</v>
      </c>
      <c r="P25" s="237"/>
    </row>
    <row r="26" spans="2:16">
      <c r="B26" s="332"/>
      <c r="C26" s="346" t="s">
        <v>72</v>
      </c>
      <c r="D26" s="342">
        <v>205</v>
      </c>
      <c r="E26" s="343">
        <v>203</v>
      </c>
      <c r="F26" s="344">
        <v>118</v>
      </c>
      <c r="G26" s="344">
        <v>0</v>
      </c>
      <c r="H26" s="345">
        <v>3</v>
      </c>
      <c r="I26" s="89">
        <f t="shared" si="0"/>
        <v>3</v>
      </c>
      <c r="J26" s="120" t="str">
        <f t="shared" si="1"/>
        <v>皆増　</v>
      </c>
      <c r="K26" s="89">
        <f t="shared" si="2"/>
        <v>-202</v>
      </c>
      <c r="L26" s="120">
        <f t="shared" si="3"/>
        <v>-98.5</v>
      </c>
      <c r="P26" s="237"/>
    </row>
    <row r="27" spans="2:16">
      <c r="B27" s="347" t="s">
        <v>73</v>
      </c>
      <c r="C27" s="346" t="s">
        <v>74</v>
      </c>
      <c r="D27" s="342">
        <v>61</v>
      </c>
      <c r="E27" s="343">
        <v>33</v>
      </c>
      <c r="F27" s="344">
        <v>27</v>
      </c>
      <c r="G27" s="344">
        <v>129</v>
      </c>
      <c r="H27" s="345">
        <v>74</v>
      </c>
      <c r="I27" s="117">
        <f t="shared" si="0"/>
        <v>-55</v>
      </c>
      <c r="J27" s="120">
        <f t="shared" si="1"/>
        <v>-42.6</v>
      </c>
      <c r="K27" s="117">
        <f t="shared" si="2"/>
        <v>13</v>
      </c>
      <c r="L27" s="120">
        <f t="shared" si="3"/>
        <v>21.3</v>
      </c>
      <c r="P27" s="237"/>
    </row>
    <row r="28" spans="2:16">
      <c r="B28" s="332"/>
      <c r="C28" s="346" t="s">
        <v>75</v>
      </c>
      <c r="D28" s="342"/>
      <c r="E28" s="343">
        <v>0</v>
      </c>
      <c r="F28" s="344">
        <v>0</v>
      </c>
      <c r="G28" s="344">
        <v>0</v>
      </c>
      <c r="H28" s="345">
        <v>0</v>
      </c>
      <c r="I28" s="89">
        <f t="shared" si="0"/>
        <v>0</v>
      </c>
      <c r="J28" s="120" t="str">
        <f t="shared" si="1"/>
        <v/>
      </c>
      <c r="K28" s="89">
        <f t="shared" si="2"/>
        <v>0</v>
      </c>
      <c r="L28" s="120" t="str">
        <f t="shared" si="3"/>
        <v/>
      </c>
      <c r="P28" s="237"/>
    </row>
    <row r="29" spans="2:16">
      <c r="B29" s="347" t="s">
        <v>58</v>
      </c>
      <c r="C29" s="346" t="s">
        <v>117</v>
      </c>
      <c r="D29" s="342">
        <v>133</v>
      </c>
      <c r="E29" s="343">
        <v>133</v>
      </c>
      <c r="F29" s="344">
        <v>123</v>
      </c>
      <c r="G29" s="344">
        <v>110</v>
      </c>
      <c r="H29" s="345">
        <v>94</v>
      </c>
      <c r="I29" s="89">
        <f t="shared" si="0"/>
        <v>-16</v>
      </c>
      <c r="J29" s="120">
        <f t="shared" si="1"/>
        <v>-14.5</v>
      </c>
      <c r="K29" s="89">
        <f t="shared" si="2"/>
        <v>-39</v>
      </c>
      <c r="L29" s="120">
        <f t="shared" si="3"/>
        <v>-29.3</v>
      </c>
      <c r="P29" s="237"/>
    </row>
    <row r="30" spans="2:16" ht="13.5" customHeight="1">
      <c r="B30" s="332"/>
      <c r="C30" s="346" t="s">
        <v>95</v>
      </c>
      <c r="D30" s="342">
        <v>34</v>
      </c>
      <c r="E30" s="343">
        <v>50</v>
      </c>
      <c r="F30" s="344">
        <v>60</v>
      </c>
      <c r="G30" s="344">
        <v>70</v>
      </c>
      <c r="H30" s="345">
        <v>118</v>
      </c>
      <c r="I30" s="117">
        <f t="shared" si="0"/>
        <v>48</v>
      </c>
      <c r="J30" s="120">
        <f t="shared" si="1"/>
        <v>68.599999999999994</v>
      </c>
      <c r="K30" s="117">
        <f t="shared" si="2"/>
        <v>84</v>
      </c>
      <c r="L30" s="120">
        <f t="shared" si="3"/>
        <v>247.1</v>
      </c>
      <c r="P30" s="237"/>
    </row>
    <row r="31" spans="2:16" ht="13.5" customHeight="1">
      <c r="B31" s="347" t="s">
        <v>64</v>
      </c>
      <c r="C31" s="346" t="s">
        <v>77</v>
      </c>
      <c r="D31" s="342">
        <v>31</v>
      </c>
      <c r="E31" s="343">
        <v>27</v>
      </c>
      <c r="F31" s="344">
        <v>8</v>
      </c>
      <c r="G31" s="344">
        <v>8</v>
      </c>
      <c r="H31" s="345">
        <v>21</v>
      </c>
      <c r="I31" s="89">
        <f t="shared" si="0"/>
        <v>13</v>
      </c>
      <c r="J31" s="120">
        <f t="shared" si="1"/>
        <v>162.5</v>
      </c>
      <c r="K31" s="89">
        <f t="shared" si="2"/>
        <v>-10</v>
      </c>
      <c r="L31" s="120">
        <f t="shared" si="3"/>
        <v>-32.299999999999997</v>
      </c>
      <c r="P31" s="237"/>
    </row>
    <row r="32" spans="2:16">
      <c r="B32" s="332"/>
      <c r="C32" s="346" t="s">
        <v>63</v>
      </c>
      <c r="D32" s="342"/>
      <c r="E32" s="343">
        <v>0</v>
      </c>
      <c r="F32" s="344">
        <v>0</v>
      </c>
      <c r="G32" s="344">
        <v>0</v>
      </c>
      <c r="H32" s="345">
        <v>0</v>
      </c>
      <c r="I32" s="89">
        <f t="shared" si="0"/>
        <v>0</v>
      </c>
      <c r="J32" s="120" t="str">
        <f t="shared" si="1"/>
        <v/>
      </c>
      <c r="K32" s="89">
        <f t="shared" si="2"/>
        <v>0</v>
      </c>
      <c r="L32" s="120" t="str">
        <f t="shared" si="3"/>
        <v/>
      </c>
      <c r="P32" s="237"/>
    </row>
    <row r="33" spans="2:16">
      <c r="B33" s="332"/>
      <c r="C33" s="346" t="s">
        <v>78</v>
      </c>
      <c r="D33" s="342"/>
      <c r="E33" s="343">
        <v>0</v>
      </c>
      <c r="F33" s="344">
        <v>0</v>
      </c>
      <c r="G33" s="344">
        <v>0</v>
      </c>
      <c r="H33" s="345">
        <v>0</v>
      </c>
      <c r="I33" s="89">
        <f t="shared" si="0"/>
        <v>0</v>
      </c>
      <c r="J33" s="120" t="str">
        <f t="shared" si="1"/>
        <v/>
      </c>
      <c r="K33" s="89">
        <f t="shared" si="2"/>
        <v>0</v>
      </c>
      <c r="L33" s="120" t="str">
        <f t="shared" si="3"/>
        <v/>
      </c>
      <c r="P33" s="237"/>
    </row>
    <row r="34" spans="2:16">
      <c r="B34" s="332"/>
      <c r="C34" s="361" t="s">
        <v>65</v>
      </c>
      <c r="D34" s="342"/>
      <c r="E34" s="343">
        <v>0</v>
      </c>
      <c r="F34" s="344">
        <v>0</v>
      </c>
      <c r="G34" s="344">
        <v>0</v>
      </c>
      <c r="H34" s="345">
        <v>0</v>
      </c>
      <c r="I34" s="89">
        <f t="shared" si="0"/>
        <v>0</v>
      </c>
      <c r="J34" s="120" t="str">
        <f t="shared" si="1"/>
        <v/>
      </c>
      <c r="K34" s="89">
        <f t="shared" si="2"/>
        <v>0</v>
      </c>
      <c r="L34" s="120" t="str">
        <f t="shared" si="3"/>
        <v/>
      </c>
      <c r="M34" s="299"/>
      <c r="O34" s="299"/>
      <c r="P34" s="237"/>
    </row>
    <row r="35" spans="2:16">
      <c r="B35" s="332"/>
      <c r="C35" s="362" t="s">
        <v>96</v>
      </c>
      <c r="D35" s="349"/>
      <c r="E35" s="350">
        <v>0</v>
      </c>
      <c r="F35" s="351">
        <v>0</v>
      </c>
      <c r="G35" s="351">
        <v>0</v>
      </c>
      <c r="H35" s="352">
        <v>0</v>
      </c>
      <c r="I35" s="106">
        <f t="shared" si="0"/>
        <v>0</v>
      </c>
      <c r="J35" s="128" t="str">
        <f t="shared" si="1"/>
        <v/>
      </c>
      <c r="K35" s="106">
        <f t="shared" si="2"/>
        <v>0</v>
      </c>
      <c r="L35" s="128" t="str">
        <f t="shared" si="3"/>
        <v/>
      </c>
      <c r="P35" s="237"/>
    </row>
    <row r="36" spans="2:16">
      <c r="B36" s="363"/>
      <c r="C36" s="364" t="s">
        <v>68</v>
      </c>
      <c r="D36" s="365">
        <v>1954</v>
      </c>
      <c r="E36" s="366">
        <v>1787</v>
      </c>
      <c r="F36" s="367">
        <v>1610</v>
      </c>
      <c r="G36" s="367">
        <v>1091</v>
      </c>
      <c r="H36" s="368">
        <v>1116</v>
      </c>
      <c r="I36" s="89">
        <f t="shared" si="0"/>
        <v>25</v>
      </c>
      <c r="J36" s="137">
        <f t="shared" si="1"/>
        <v>2.2999999999999998</v>
      </c>
      <c r="K36" s="89">
        <f t="shared" si="2"/>
        <v>-838</v>
      </c>
      <c r="L36" s="137">
        <f t="shared" si="3"/>
        <v>-42.9</v>
      </c>
      <c r="P36" s="237"/>
    </row>
    <row r="37" spans="2:16" ht="13.5" thickBot="1">
      <c r="B37" s="369" t="s">
        <v>79</v>
      </c>
      <c r="C37" s="370"/>
      <c r="D37" s="371">
        <v>28758</v>
      </c>
      <c r="E37" s="372">
        <v>31095</v>
      </c>
      <c r="F37" s="373">
        <v>28871</v>
      </c>
      <c r="G37" s="373">
        <v>27769</v>
      </c>
      <c r="H37" s="374">
        <v>28900</v>
      </c>
      <c r="I37" s="114">
        <f t="shared" si="0"/>
        <v>1131</v>
      </c>
      <c r="J37" s="217">
        <f t="shared" si="1"/>
        <v>4.0999999999999996</v>
      </c>
      <c r="K37" s="114">
        <f t="shared" si="2"/>
        <v>142</v>
      </c>
      <c r="L37" s="217">
        <f t="shared" si="3"/>
        <v>0.5</v>
      </c>
    </row>
    <row r="38" spans="2:16">
      <c r="B38" s="375" t="s">
        <v>98</v>
      </c>
      <c r="C38" s="55" t="s">
        <v>118</v>
      </c>
      <c r="I38" s="55"/>
      <c r="J38" s="55"/>
      <c r="K38" s="55"/>
      <c r="L38" s="55"/>
    </row>
    <row r="39" spans="2:16">
      <c r="B39" s="322"/>
      <c r="C39" s="55" t="s">
        <v>119</v>
      </c>
      <c r="I39" s="55"/>
      <c r="J39" s="55"/>
      <c r="K39" s="55"/>
      <c r="L39" s="55"/>
    </row>
    <row r="40" spans="2:16">
      <c r="C40" s="376"/>
    </row>
    <row r="41" spans="2:16">
      <c r="C41" s="322"/>
    </row>
  </sheetData>
  <mergeCells count="3">
    <mergeCell ref="I3:J4"/>
    <mergeCell ref="K3:L4"/>
    <mergeCell ref="B37:C37"/>
  </mergeCells>
  <phoneticPr fontId="3"/>
  <printOptions horizontalCentered="1"/>
  <pageMargins left="0.78740157480314965" right="0.19685039370078741" top="0.78740157480314965" bottom="0.39370078740157483" header="0.51181102362204722" footer="0.51181102362204722"/>
  <pageSetup paperSize="9" scale="83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showZeros="0" zoomScaleNormal="100" workbookViewId="0">
      <pane xSplit="3" ySplit="5" topLeftCell="D6" activePane="bottomRight" state="frozen"/>
      <selection activeCell="J88" sqref="J88"/>
      <selection pane="topRight" activeCell="J88" sqref="J88"/>
      <selection pane="bottomLeft" activeCell="J88" sqref="J88"/>
      <selection pane="bottomRight" activeCell="O18" sqref="O18"/>
    </sheetView>
  </sheetViews>
  <sheetFormatPr defaultColWidth="7.2109375" defaultRowHeight="13"/>
  <cols>
    <col min="1" max="1" width="1.2109375" style="379" customWidth="1"/>
    <col min="2" max="2" width="2.92578125" style="379" customWidth="1"/>
    <col min="3" max="3" width="13" style="379" customWidth="1"/>
    <col min="4" max="8" width="7.2109375" style="379" customWidth="1"/>
    <col min="9" max="12" width="8.5703125" style="58" customWidth="1"/>
    <col min="13" max="253" width="7.2109375" style="379"/>
    <col min="254" max="254" width="1.2109375" style="379" customWidth="1"/>
    <col min="255" max="255" width="2.92578125" style="379" customWidth="1"/>
    <col min="256" max="256" width="13" style="379" customWidth="1"/>
    <col min="257" max="261" width="7.2109375" style="379" customWidth="1"/>
    <col min="262" max="265" width="8.5703125" style="379" customWidth="1"/>
    <col min="266" max="266" width="2.28515625" style="379" customWidth="1"/>
    <col min="267" max="267" width="10.2109375" style="379" bestFit="1" customWidth="1"/>
    <col min="268" max="268" width="9.5703125" style="379" customWidth="1"/>
    <col min="269" max="509" width="7.2109375" style="379"/>
    <col min="510" max="510" width="1.2109375" style="379" customWidth="1"/>
    <col min="511" max="511" width="2.92578125" style="379" customWidth="1"/>
    <col min="512" max="512" width="13" style="379" customWidth="1"/>
    <col min="513" max="517" width="7.2109375" style="379" customWidth="1"/>
    <col min="518" max="521" width="8.5703125" style="379" customWidth="1"/>
    <col min="522" max="522" width="2.28515625" style="379" customWidth="1"/>
    <col min="523" max="523" width="10.2109375" style="379" bestFit="1" customWidth="1"/>
    <col min="524" max="524" width="9.5703125" style="379" customWidth="1"/>
    <col min="525" max="765" width="7.2109375" style="379"/>
    <col min="766" max="766" width="1.2109375" style="379" customWidth="1"/>
    <col min="767" max="767" width="2.92578125" style="379" customWidth="1"/>
    <col min="768" max="768" width="13" style="379" customWidth="1"/>
    <col min="769" max="773" width="7.2109375" style="379" customWidth="1"/>
    <col min="774" max="777" width="8.5703125" style="379" customWidth="1"/>
    <col min="778" max="778" width="2.28515625" style="379" customWidth="1"/>
    <col min="779" max="779" width="10.2109375" style="379" bestFit="1" customWidth="1"/>
    <col min="780" max="780" width="9.5703125" style="379" customWidth="1"/>
    <col min="781" max="1021" width="7.2109375" style="379"/>
    <col min="1022" max="1022" width="1.2109375" style="379" customWidth="1"/>
    <col min="1023" max="1023" width="2.92578125" style="379" customWidth="1"/>
    <col min="1024" max="1024" width="13" style="379" customWidth="1"/>
    <col min="1025" max="1029" width="7.2109375" style="379" customWidth="1"/>
    <col min="1030" max="1033" width="8.5703125" style="379" customWidth="1"/>
    <col min="1034" max="1034" width="2.28515625" style="379" customWidth="1"/>
    <col min="1035" max="1035" width="10.2109375" style="379" bestFit="1" customWidth="1"/>
    <col min="1036" max="1036" width="9.5703125" style="379" customWidth="1"/>
    <col min="1037" max="1277" width="7.2109375" style="379"/>
    <col min="1278" max="1278" width="1.2109375" style="379" customWidth="1"/>
    <col min="1279" max="1279" width="2.92578125" style="379" customWidth="1"/>
    <col min="1280" max="1280" width="13" style="379" customWidth="1"/>
    <col min="1281" max="1285" width="7.2109375" style="379" customWidth="1"/>
    <col min="1286" max="1289" width="8.5703125" style="379" customWidth="1"/>
    <col min="1290" max="1290" width="2.28515625" style="379" customWidth="1"/>
    <col min="1291" max="1291" width="10.2109375" style="379" bestFit="1" customWidth="1"/>
    <col min="1292" max="1292" width="9.5703125" style="379" customWidth="1"/>
    <col min="1293" max="1533" width="7.2109375" style="379"/>
    <col min="1534" max="1534" width="1.2109375" style="379" customWidth="1"/>
    <col min="1535" max="1535" width="2.92578125" style="379" customWidth="1"/>
    <col min="1536" max="1536" width="13" style="379" customWidth="1"/>
    <col min="1537" max="1541" width="7.2109375" style="379" customWidth="1"/>
    <col min="1542" max="1545" width="8.5703125" style="379" customWidth="1"/>
    <col min="1546" max="1546" width="2.28515625" style="379" customWidth="1"/>
    <col min="1547" max="1547" width="10.2109375" style="379" bestFit="1" customWidth="1"/>
    <col min="1548" max="1548" width="9.5703125" style="379" customWidth="1"/>
    <col min="1549" max="1789" width="7.2109375" style="379"/>
    <col min="1790" max="1790" width="1.2109375" style="379" customWidth="1"/>
    <col min="1791" max="1791" width="2.92578125" style="379" customWidth="1"/>
    <col min="1792" max="1792" width="13" style="379" customWidth="1"/>
    <col min="1793" max="1797" width="7.2109375" style="379" customWidth="1"/>
    <col min="1798" max="1801" width="8.5703125" style="379" customWidth="1"/>
    <col min="1802" max="1802" width="2.28515625" style="379" customWidth="1"/>
    <col min="1803" max="1803" width="10.2109375" style="379" bestFit="1" customWidth="1"/>
    <col min="1804" max="1804" width="9.5703125" style="379" customWidth="1"/>
    <col min="1805" max="2045" width="7.2109375" style="379"/>
    <col min="2046" max="2046" width="1.2109375" style="379" customWidth="1"/>
    <col min="2047" max="2047" width="2.92578125" style="379" customWidth="1"/>
    <col min="2048" max="2048" width="13" style="379" customWidth="1"/>
    <col min="2049" max="2053" width="7.2109375" style="379" customWidth="1"/>
    <col min="2054" max="2057" width="8.5703125" style="379" customWidth="1"/>
    <col min="2058" max="2058" width="2.28515625" style="379" customWidth="1"/>
    <col min="2059" max="2059" width="10.2109375" style="379" bestFit="1" customWidth="1"/>
    <col min="2060" max="2060" width="9.5703125" style="379" customWidth="1"/>
    <col min="2061" max="2301" width="7.2109375" style="379"/>
    <col min="2302" max="2302" width="1.2109375" style="379" customWidth="1"/>
    <col min="2303" max="2303" width="2.92578125" style="379" customWidth="1"/>
    <col min="2304" max="2304" width="13" style="379" customWidth="1"/>
    <col min="2305" max="2309" width="7.2109375" style="379" customWidth="1"/>
    <col min="2310" max="2313" width="8.5703125" style="379" customWidth="1"/>
    <col min="2314" max="2314" width="2.28515625" style="379" customWidth="1"/>
    <col min="2315" max="2315" width="10.2109375" style="379" bestFit="1" customWidth="1"/>
    <col min="2316" max="2316" width="9.5703125" style="379" customWidth="1"/>
    <col min="2317" max="2557" width="7.2109375" style="379"/>
    <col min="2558" max="2558" width="1.2109375" style="379" customWidth="1"/>
    <col min="2559" max="2559" width="2.92578125" style="379" customWidth="1"/>
    <col min="2560" max="2560" width="13" style="379" customWidth="1"/>
    <col min="2561" max="2565" width="7.2109375" style="379" customWidth="1"/>
    <col min="2566" max="2569" width="8.5703125" style="379" customWidth="1"/>
    <col min="2570" max="2570" width="2.28515625" style="379" customWidth="1"/>
    <col min="2571" max="2571" width="10.2109375" style="379" bestFit="1" customWidth="1"/>
    <col min="2572" max="2572" width="9.5703125" style="379" customWidth="1"/>
    <col min="2573" max="2813" width="7.2109375" style="379"/>
    <col min="2814" max="2814" width="1.2109375" style="379" customWidth="1"/>
    <col min="2815" max="2815" width="2.92578125" style="379" customWidth="1"/>
    <col min="2816" max="2816" width="13" style="379" customWidth="1"/>
    <col min="2817" max="2821" width="7.2109375" style="379" customWidth="1"/>
    <col min="2822" max="2825" width="8.5703125" style="379" customWidth="1"/>
    <col min="2826" max="2826" width="2.28515625" style="379" customWidth="1"/>
    <col min="2827" max="2827" width="10.2109375" style="379" bestFit="1" customWidth="1"/>
    <col min="2828" max="2828" width="9.5703125" style="379" customWidth="1"/>
    <col min="2829" max="3069" width="7.2109375" style="379"/>
    <col min="3070" max="3070" width="1.2109375" style="379" customWidth="1"/>
    <col min="3071" max="3071" width="2.92578125" style="379" customWidth="1"/>
    <col min="3072" max="3072" width="13" style="379" customWidth="1"/>
    <col min="3073" max="3077" width="7.2109375" style="379" customWidth="1"/>
    <col min="3078" max="3081" width="8.5703125" style="379" customWidth="1"/>
    <col min="3082" max="3082" width="2.28515625" style="379" customWidth="1"/>
    <col min="3083" max="3083" width="10.2109375" style="379" bestFit="1" customWidth="1"/>
    <col min="3084" max="3084" width="9.5703125" style="379" customWidth="1"/>
    <col min="3085" max="3325" width="7.2109375" style="379"/>
    <col min="3326" max="3326" width="1.2109375" style="379" customWidth="1"/>
    <col min="3327" max="3327" width="2.92578125" style="379" customWidth="1"/>
    <col min="3328" max="3328" width="13" style="379" customWidth="1"/>
    <col min="3329" max="3333" width="7.2109375" style="379" customWidth="1"/>
    <col min="3334" max="3337" width="8.5703125" style="379" customWidth="1"/>
    <col min="3338" max="3338" width="2.28515625" style="379" customWidth="1"/>
    <col min="3339" max="3339" width="10.2109375" style="379" bestFit="1" customWidth="1"/>
    <col min="3340" max="3340" width="9.5703125" style="379" customWidth="1"/>
    <col min="3341" max="3581" width="7.2109375" style="379"/>
    <col min="3582" max="3582" width="1.2109375" style="379" customWidth="1"/>
    <col min="3583" max="3583" width="2.92578125" style="379" customWidth="1"/>
    <col min="3584" max="3584" width="13" style="379" customWidth="1"/>
    <col min="3585" max="3589" width="7.2109375" style="379" customWidth="1"/>
    <col min="3590" max="3593" width="8.5703125" style="379" customWidth="1"/>
    <col min="3594" max="3594" width="2.28515625" style="379" customWidth="1"/>
    <col min="3595" max="3595" width="10.2109375" style="379" bestFit="1" customWidth="1"/>
    <col min="3596" max="3596" width="9.5703125" style="379" customWidth="1"/>
    <col min="3597" max="3837" width="7.2109375" style="379"/>
    <col min="3838" max="3838" width="1.2109375" style="379" customWidth="1"/>
    <col min="3839" max="3839" width="2.92578125" style="379" customWidth="1"/>
    <col min="3840" max="3840" width="13" style="379" customWidth="1"/>
    <col min="3841" max="3845" width="7.2109375" style="379" customWidth="1"/>
    <col min="3846" max="3849" width="8.5703125" style="379" customWidth="1"/>
    <col min="3850" max="3850" width="2.28515625" style="379" customWidth="1"/>
    <col min="3851" max="3851" width="10.2109375" style="379" bestFit="1" customWidth="1"/>
    <col min="3852" max="3852" width="9.5703125" style="379" customWidth="1"/>
    <col min="3853" max="4093" width="7.2109375" style="379"/>
    <col min="4094" max="4094" width="1.2109375" style="379" customWidth="1"/>
    <col min="4095" max="4095" width="2.92578125" style="379" customWidth="1"/>
    <col min="4096" max="4096" width="13" style="379" customWidth="1"/>
    <col min="4097" max="4101" width="7.2109375" style="379" customWidth="1"/>
    <col min="4102" max="4105" width="8.5703125" style="379" customWidth="1"/>
    <col min="4106" max="4106" width="2.28515625" style="379" customWidth="1"/>
    <col min="4107" max="4107" width="10.2109375" style="379" bestFit="1" customWidth="1"/>
    <col min="4108" max="4108" width="9.5703125" style="379" customWidth="1"/>
    <col min="4109" max="4349" width="7.2109375" style="379"/>
    <col min="4350" max="4350" width="1.2109375" style="379" customWidth="1"/>
    <col min="4351" max="4351" width="2.92578125" style="379" customWidth="1"/>
    <col min="4352" max="4352" width="13" style="379" customWidth="1"/>
    <col min="4353" max="4357" width="7.2109375" style="379" customWidth="1"/>
    <col min="4358" max="4361" width="8.5703125" style="379" customWidth="1"/>
    <col min="4362" max="4362" width="2.28515625" style="379" customWidth="1"/>
    <col min="4363" max="4363" width="10.2109375" style="379" bestFit="1" customWidth="1"/>
    <col min="4364" max="4364" width="9.5703125" style="379" customWidth="1"/>
    <col min="4365" max="4605" width="7.2109375" style="379"/>
    <col min="4606" max="4606" width="1.2109375" style="379" customWidth="1"/>
    <col min="4607" max="4607" width="2.92578125" style="379" customWidth="1"/>
    <col min="4608" max="4608" width="13" style="379" customWidth="1"/>
    <col min="4609" max="4613" width="7.2109375" style="379" customWidth="1"/>
    <col min="4614" max="4617" width="8.5703125" style="379" customWidth="1"/>
    <col min="4618" max="4618" width="2.28515625" style="379" customWidth="1"/>
    <col min="4619" max="4619" width="10.2109375" style="379" bestFit="1" customWidth="1"/>
    <col min="4620" max="4620" width="9.5703125" style="379" customWidth="1"/>
    <col min="4621" max="4861" width="7.2109375" style="379"/>
    <col min="4862" max="4862" width="1.2109375" style="379" customWidth="1"/>
    <col min="4863" max="4863" width="2.92578125" style="379" customWidth="1"/>
    <col min="4864" max="4864" width="13" style="379" customWidth="1"/>
    <col min="4865" max="4869" width="7.2109375" style="379" customWidth="1"/>
    <col min="4870" max="4873" width="8.5703125" style="379" customWidth="1"/>
    <col min="4874" max="4874" width="2.28515625" style="379" customWidth="1"/>
    <col min="4875" max="4875" width="10.2109375" style="379" bestFit="1" customWidth="1"/>
    <col min="4876" max="4876" width="9.5703125" style="379" customWidth="1"/>
    <col min="4877" max="5117" width="7.2109375" style="379"/>
    <col min="5118" max="5118" width="1.2109375" style="379" customWidth="1"/>
    <col min="5119" max="5119" width="2.92578125" style="379" customWidth="1"/>
    <col min="5120" max="5120" width="13" style="379" customWidth="1"/>
    <col min="5121" max="5125" width="7.2109375" style="379" customWidth="1"/>
    <col min="5126" max="5129" width="8.5703125" style="379" customWidth="1"/>
    <col min="5130" max="5130" width="2.28515625" style="379" customWidth="1"/>
    <col min="5131" max="5131" width="10.2109375" style="379" bestFit="1" customWidth="1"/>
    <col min="5132" max="5132" width="9.5703125" style="379" customWidth="1"/>
    <col min="5133" max="5373" width="7.2109375" style="379"/>
    <col min="5374" max="5374" width="1.2109375" style="379" customWidth="1"/>
    <col min="5375" max="5375" width="2.92578125" style="379" customWidth="1"/>
    <col min="5376" max="5376" width="13" style="379" customWidth="1"/>
    <col min="5377" max="5381" width="7.2109375" style="379" customWidth="1"/>
    <col min="5382" max="5385" width="8.5703125" style="379" customWidth="1"/>
    <col min="5386" max="5386" width="2.28515625" style="379" customWidth="1"/>
    <col min="5387" max="5387" width="10.2109375" style="379" bestFit="1" customWidth="1"/>
    <col min="5388" max="5388" width="9.5703125" style="379" customWidth="1"/>
    <col min="5389" max="5629" width="7.2109375" style="379"/>
    <col min="5630" max="5630" width="1.2109375" style="379" customWidth="1"/>
    <col min="5631" max="5631" width="2.92578125" style="379" customWidth="1"/>
    <col min="5632" max="5632" width="13" style="379" customWidth="1"/>
    <col min="5633" max="5637" width="7.2109375" style="379" customWidth="1"/>
    <col min="5638" max="5641" width="8.5703125" style="379" customWidth="1"/>
    <col min="5642" max="5642" width="2.28515625" style="379" customWidth="1"/>
    <col min="5643" max="5643" width="10.2109375" style="379" bestFit="1" customWidth="1"/>
    <col min="5644" max="5644" width="9.5703125" style="379" customWidth="1"/>
    <col min="5645" max="5885" width="7.2109375" style="379"/>
    <col min="5886" max="5886" width="1.2109375" style="379" customWidth="1"/>
    <col min="5887" max="5887" width="2.92578125" style="379" customWidth="1"/>
    <col min="5888" max="5888" width="13" style="379" customWidth="1"/>
    <col min="5889" max="5893" width="7.2109375" style="379" customWidth="1"/>
    <col min="5894" max="5897" width="8.5703125" style="379" customWidth="1"/>
    <col min="5898" max="5898" width="2.28515625" style="379" customWidth="1"/>
    <col min="5899" max="5899" width="10.2109375" style="379" bestFit="1" customWidth="1"/>
    <col min="5900" max="5900" width="9.5703125" style="379" customWidth="1"/>
    <col min="5901" max="6141" width="7.2109375" style="379"/>
    <col min="6142" max="6142" width="1.2109375" style="379" customWidth="1"/>
    <col min="6143" max="6143" width="2.92578125" style="379" customWidth="1"/>
    <col min="6144" max="6144" width="13" style="379" customWidth="1"/>
    <col min="6145" max="6149" width="7.2109375" style="379" customWidth="1"/>
    <col min="6150" max="6153" width="8.5703125" style="379" customWidth="1"/>
    <col min="6154" max="6154" width="2.28515625" style="379" customWidth="1"/>
    <col min="6155" max="6155" width="10.2109375" style="379" bestFit="1" customWidth="1"/>
    <col min="6156" max="6156" width="9.5703125" style="379" customWidth="1"/>
    <col min="6157" max="6397" width="7.2109375" style="379"/>
    <col min="6398" max="6398" width="1.2109375" style="379" customWidth="1"/>
    <col min="6399" max="6399" width="2.92578125" style="379" customWidth="1"/>
    <col min="6400" max="6400" width="13" style="379" customWidth="1"/>
    <col min="6401" max="6405" width="7.2109375" style="379" customWidth="1"/>
    <col min="6406" max="6409" width="8.5703125" style="379" customWidth="1"/>
    <col min="6410" max="6410" width="2.28515625" style="379" customWidth="1"/>
    <col min="6411" max="6411" width="10.2109375" style="379" bestFit="1" customWidth="1"/>
    <col min="6412" max="6412" width="9.5703125" style="379" customWidth="1"/>
    <col min="6413" max="6653" width="7.2109375" style="379"/>
    <col min="6654" max="6654" width="1.2109375" style="379" customWidth="1"/>
    <col min="6655" max="6655" width="2.92578125" style="379" customWidth="1"/>
    <col min="6656" max="6656" width="13" style="379" customWidth="1"/>
    <col min="6657" max="6661" width="7.2109375" style="379" customWidth="1"/>
    <col min="6662" max="6665" width="8.5703125" style="379" customWidth="1"/>
    <col min="6666" max="6666" width="2.28515625" style="379" customWidth="1"/>
    <col min="6667" max="6667" width="10.2109375" style="379" bestFit="1" customWidth="1"/>
    <col min="6668" max="6668" width="9.5703125" style="379" customWidth="1"/>
    <col min="6669" max="6909" width="7.2109375" style="379"/>
    <col min="6910" max="6910" width="1.2109375" style="379" customWidth="1"/>
    <col min="6911" max="6911" width="2.92578125" style="379" customWidth="1"/>
    <col min="6912" max="6912" width="13" style="379" customWidth="1"/>
    <col min="6913" max="6917" width="7.2109375" style="379" customWidth="1"/>
    <col min="6918" max="6921" width="8.5703125" style="379" customWidth="1"/>
    <col min="6922" max="6922" width="2.28515625" style="379" customWidth="1"/>
    <col min="6923" max="6923" width="10.2109375" style="379" bestFit="1" customWidth="1"/>
    <col min="6924" max="6924" width="9.5703125" style="379" customWidth="1"/>
    <col min="6925" max="7165" width="7.2109375" style="379"/>
    <col min="7166" max="7166" width="1.2109375" style="379" customWidth="1"/>
    <col min="7167" max="7167" width="2.92578125" style="379" customWidth="1"/>
    <col min="7168" max="7168" width="13" style="379" customWidth="1"/>
    <col min="7169" max="7173" width="7.2109375" style="379" customWidth="1"/>
    <col min="7174" max="7177" width="8.5703125" style="379" customWidth="1"/>
    <col min="7178" max="7178" width="2.28515625" style="379" customWidth="1"/>
    <col min="7179" max="7179" width="10.2109375" style="379" bestFit="1" customWidth="1"/>
    <col min="7180" max="7180" width="9.5703125" style="379" customWidth="1"/>
    <col min="7181" max="7421" width="7.2109375" style="379"/>
    <col min="7422" max="7422" width="1.2109375" style="379" customWidth="1"/>
    <col min="7423" max="7423" width="2.92578125" style="379" customWidth="1"/>
    <col min="7424" max="7424" width="13" style="379" customWidth="1"/>
    <col min="7425" max="7429" width="7.2109375" style="379" customWidth="1"/>
    <col min="7430" max="7433" width="8.5703125" style="379" customWidth="1"/>
    <col min="7434" max="7434" width="2.28515625" style="379" customWidth="1"/>
    <col min="7435" max="7435" width="10.2109375" style="379" bestFit="1" customWidth="1"/>
    <col min="7436" max="7436" width="9.5703125" style="379" customWidth="1"/>
    <col min="7437" max="7677" width="7.2109375" style="379"/>
    <col min="7678" max="7678" width="1.2109375" style="379" customWidth="1"/>
    <col min="7679" max="7679" width="2.92578125" style="379" customWidth="1"/>
    <col min="7680" max="7680" width="13" style="379" customWidth="1"/>
    <col min="7681" max="7685" width="7.2109375" style="379" customWidth="1"/>
    <col min="7686" max="7689" width="8.5703125" style="379" customWidth="1"/>
    <col min="7690" max="7690" width="2.28515625" style="379" customWidth="1"/>
    <col min="7691" max="7691" width="10.2109375" style="379" bestFit="1" customWidth="1"/>
    <col min="7692" max="7692" width="9.5703125" style="379" customWidth="1"/>
    <col min="7693" max="7933" width="7.2109375" style="379"/>
    <col min="7934" max="7934" width="1.2109375" style="379" customWidth="1"/>
    <col min="7935" max="7935" width="2.92578125" style="379" customWidth="1"/>
    <col min="7936" max="7936" width="13" style="379" customWidth="1"/>
    <col min="7937" max="7941" width="7.2109375" style="379" customWidth="1"/>
    <col min="7942" max="7945" width="8.5703125" style="379" customWidth="1"/>
    <col min="7946" max="7946" width="2.28515625" style="379" customWidth="1"/>
    <col min="7947" max="7947" width="10.2109375" style="379" bestFit="1" customWidth="1"/>
    <col min="7948" max="7948" width="9.5703125" style="379" customWidth="1"/>
    <col min="7949" max="8189" width="7.2109375" style="379"/>
    <col min="8190" max="8190" width="1.2109375" style="379" customWidth="1"/>
    <col min="8191" max="8191" width="2.92578125" style="379" customWidth="1"/>
    <col min="8192" max="8192" width="13" style="379" customWidth="1"/>
    <col min="8193" max="8197" width="7.2109375" style="379" customWidth="1"/>
    <col min="8198" max="8201" width="8.5703125" style="379" customWidth="1"/>
    <col min="8202" max="8202" width="2.28515625" style="379" customWidth="1"/>
    <col min="8203" max="8203" width="10.2109375" style="379" bestFit="1" customWidth="1"/>
    <col min="8204" max="8204" width="9.5703125" style="379" customWidth="1"/>
    <col min="8205" max="8445" width="7.2109375" style="379"/>
    <col min="8446" max="8446" width="1.2109375" style="379" customWidth="1"/>
    <col min="8447" max="8447" width="2.92578125" style="379" customWidth="1"/>
    <col min="8448" max="8448" width="13" style="379" customWidth="1"/>
    <col min="8449" max="8453" width="7.2109375" style="379" customWidth="1"/>
    <col min="8454" max="8457" width="8.5703125" style="379" customWidth="1"/>
    <col min="8458" max="8458" width="2.28515625" style="379" customWidth="1"/>
    <col min="8459" max="8459" width="10.2109375" style="379" bestFit="1" customWidth="1"/>
    <col min="8460" max="8460" width="9.5703125" style="379" customWidth="1"/>
    <col min="8461" max="8701" width="7.2109375" style="379"/>
    <col min="8702" max="8702" width="1.2109375" style="379" customWidth="1"/>
    <col min="8703" max="8703" width="2.92578125" style="379" customWidth="1"/>
    <col min="8704" max="8704" width="13" style="379" customWidth="1"/>
    <col min="8705" max="8709" width="7.2109375" style="379" customWidth="1"/>
    <col min="8710" max="8713" width="8.5703125" style="379" customWidth="1"/>
    <col min="8714" max="8714" width="2.28515625" style="379" customWidth="1"/>
    <col min="8715" max="8715" width="10.2109375" style="379" bestFit="1" customWidth="1"/>
    <col min="8716" max="8716" width="9.5703125" style="379" customWidth="1"/>
    <col min="8717" max="8957" width="7.2109375" style="379"/>
    <col min="8958" max="8958" width="1.2109375" style="379" customWidth="1"/>
    <col min="8959" max="8959" width="2.92578125" style="379" customWidth="1"/>
    <col min="8960" max="8960" width="13" style="379" customWidth="1"/>
    <col min="8961" max="8965" width="7.2109375" style="379" customWidth="1"/>
    <col min="8966" max="8969" width="8.5703125" style="379" customWidth="1"/>
    <col min="8970" max="8970" width="2.28515625" style="379" customWidth="1"/>
    <col min="8971" max="8971" width="10.2109375" style="379" bestFit="1" customWidth="1"/>
    <col min="8972" max="8972" width="9.5703125" style="379" customWidth="1"/>
    <col min="8973" max="9213" width="7.2109375" style="379"/>
    <col min="9214" max="9214" width="1.2109375" style="379" customWidth="1"/>
    <col min="9215" max="9215" width="2.92578125" style="379" customWidth="1"/>
    <col min="9216" max="9216" width="13" style="379" customWidth="1"/>
    <col min="9217" max="9221" width="7.2109375" style="379" customWidth="1"/>
    <col min="9222" max="9225" width="8.5703125" style="379" customWidth="1"/>
    <col min="9226" max="9226" width="2.28515625" style="379" customWidth="1"/>
    <col min="9227" max="9227" width="10.2109375" style="379" bestFit="1" customWidth="1"/>
    <col min="9228" max="9228" width="9.5703125" style="379" customWidth="1"/>
    <col min="9229" max="9469" width="7.2109375" style="379"/>
    <col min="9470" max="9470" width="1.2109375" style="379" customWidth="1"/>
    <col min="9471" max="9471" width="2.92578125" style="379" customWidth="1"/>
    <col min="9472" max="9472" width="13" style="379" customWidth="1"/>
    <col min="9473" max="9477" width="7.2109375" style="379" customWidth="1"/>
    <col min="9478" max="9481" width="8.5703125" style="379" customWidth="1"/>
    <col min="9482" max="9482" width="2.28515625" style="379" customWidth="1"/>
    <col min="9483" max="9483" width="10.2109375" style="379" bestFit="1" customWidth="1"/>
    <col min="9484" max="9484" width="9.5703125" style="379" customWidth="1"/>
    <col min="9485" max="9725" width="7.2109375" style="379"/>
    <col min="9726" max="9726" width="1.2109375" style="379" customWidth="1"/>
    <col min="9727" max="9727" width="2.92578125" style="379" customWidth="1"/>
    <col min="9728" max="9728" width="13" style="379" customWidth="1"/>
    <col min="9729" max="9733" width="7.2109375" style="379" customWidth="1"/>
    <col min="9734" max="9737" width="8.5703125" style="379" customWidth="1"/>
    <col min="9738" max="9738" width="2.28515625" style="379" customWidth="1"/>
    <col min="9739" max="9739" width="10.2109375" style="379" bestFit="1" customWidth="1"/>
    <col min="9740" max="9740" width="9.5703125" style="379" customWidth="1"/>
    <col min="9741" max="9981" width="7.2109375" style="379"/>
    <col min="9982" max="9982" width="1.2109375" style="379" customWidth="1"/>
    <col min="9983" max="9983" width="2.92578125" style="379" customWidth="1"/>
    <col min="9984" max="9984" width="13" style="379" customWidth="1"/>
    <col min="9985" max="9989" width="7.2109375" style="379" customWidth="1"/>
    <col min="9990" max="9993" width="8.5703125" style="379" customWidth="1"/>
    <col min="9994" max="9994" width="2.28515625" style="379" customWidth="1"/>
    <col min="9995" max="9995" width="10.2109375" style="379" bestFit="1" customWidth="1"/>
    <col min="9996" max="9996" width="9.5703125" style="379" customWidth="1"/>
    <col min="9997" max="10237" width="7.2109375" style="379"/>
    <col min="10238" max="10238" width="1.2109375" style="379" customWidth="1"/>
    <col min="10239" max="10239" width="2.92578125" style="379" customWidth="1"/>
    <col min="10240" max="10240" width="13" style="379" customWidth="1"/>
    <col min="10241" max="10245" width="7.2109375" style="379" customWidth="1"/>
    <col min="10246" max="10249" width="8.5703125" style="379" customWidth="1"/>
    <col min="10250" max="10250" width="2.28515625" style="379" customWidth="1"/>
    <col min="10251" max="10251" width="10.2109375" style="379" bestFit="1" customWidth="1"/>
    <col min="10252" max="10252" width="9.5703125" style="379" customWidth="1"/>
    <col min="10253" max="10493" width="7.2109375" style="379"/>
    <col min="10494" max="10494" width="1.2109375" style="379" customWidth="1"/>
    <col min="10495" max="10495" width="2.92578125" style="379" customWidth="1"/>
    <col min="10496" max="10496" width="13" style="379" customWidth="1"/>
    <col min="10497" max="10501" width="7.2109375" style="379" customWidth="1"/>
    <col min="10502" max="10505" width="8.5703125" style="379" customWidth="1"/>
    <col min="10506" max="10506" width="2.28515625" style="379" customWidth="1"/>
    <col min="10507" max="10507" width="10.2109375" style="379" bestFit="1" customWidth="1"/>
    <col min="10508" max="10508" width="9.5703125" style="379" customWidth="1"/>
    <col min="10509" max="10749" width="7.2109375" style="379"/>
    <col min="10750" max="10750" width="1.2109375" style="379" customWidth="1"/>
    <col min="10751" max="10751" width="2.92578125" style="379" customWidth="1"/>
    <col min="10752" max="10752" width="13" style="379" customWidth="1"/>
    <col min="10753" max="10757" width="7.2109375" style="379" customWidth="1"/>
    <col min="10758" max="10761" width="8.5703125" style="379" customWidth="1"/>
    <col min="10762" max="10762" width="2.28515625" style="379" customWidth="1"/>
    <col min="10763" max="10763" width="10.2109375" style="379" bestFit="1" customWidth="1"/>
    <col min="10764" max="10764" width="9.5703125" style="379" customWidth="1"/>
    <col min="10765" max="11005" width="7.2109375" style="379"/>
    <col min="11006" max="11006" width="1.2109375" style="379" customWidth="1"/>
    <col min="11007" max="11007" width="2.92578125" style="379" customWidth="1"/>
    <col min="11008" max="11008" width="13" style="379" customWidth="1"/>
    <col min="11009" max="11013" width="7.2109375" style="379" customWidth="1"/>
    <col min="11014" max="11017" width="8.5703125" style="379" customWidth="1"/>
    <col min="11018" max="11018" width="2.28515625" style="379" customWidth="1"/>
    <col min="11019" max="11019" width="10.2109375" style="379" bestFit="1" customWidth="1"/>
    <col min="11020" max="11020" width="9.5703125" style="379" customWidth="1"/>
    <col min="11021" max="11261" width="7.2109375" style="379"/>
    <col min="11262" max="11262" width="1.2109375" style="379" customWidth="1"/>
    <col min="11263" max="11263" width="2.92578125" style="379" customWidth="1"/>
    <col min="11264" max="11264" width="13" style="379" customWidth="1"/>
    <col min="11265" max="11269" width="7.2109375" style="379" customWidth="1"/>
    <col min="11270" max="11273" width="8.5703125" style="379" customWidth="1"/>
    <col min="11274" max="11274" width="2.28515625" style="379" customWidth="1"/>
    <col min="11275" max="11275" width="10.2109375" style="379" bestFit="1" customWidth="1"/>
    <col min="11276" max="11276" width="9.5703125" style="379" customWidth="1"/>
    <col min="11277" max="11517" width="7.2109375" style="379"/>
    <col min="11518" max="11518" width="1.2109375" style="379" customWidth="1"/>
    <col min="11519" max="11519" width="2.92578125" style="379" customWidth="1"/>
    <col min="11520" max="11520" width="13" style="379" customWidth="1"/>
    <col min="11521" max="11525" width="7.2109375" style="379" customWidth="1"/>
    <col min="11526" max="11529" width="8.5703125" style="379" customWidth="1"/>
    <col min="11530" max="11530" width="2.28515625" style="379" customWidth="1"/>
    <col min="11531" max="11531" width="10.2109375" style="379" bestFit="1" customWidth="1"/>
    <col min="11532" max="11532" width="9.5703125" style="379" customWidth="1"/>
    <col min="11533" max="11773" width="7.2109375" style="379"/>
    <col min="11774" max="11774" width="1.2109375" style="379" customWidth="1"/>
    <col min="11775" max="11775" width="2.92578125" style="379" customWidth="1"/>
    <col min="11776" max="11776" width="13" style="379" customWidth="1"/>
    <col min="11777" max="11781" width="7.2109375" style="379" customWidth="1"/>
    <col min="11782" max="11785" width="8.5703125" style="379" customWidth="1"/>
    <col min="11786" max="11786" width="2.28515625" style="379" customWidth="1"/>
    <col min="11787" max="11787" width="10.2109375" style="379" bestFit="1" customWidth="1"/>
    <col min="11788" max="11788" width="9.5703125" style="379" customWidth="1"/>
    <col min="11789" max="12029" width="7.2109375" style="379"/>
    <col min="12030" max="12030" width="1.2109375" style="379" customWidth="1"/>
    <col min="12031" max="12031" width="2.92578125" style="379" customWidth="1"/>
    <col min="12032" max="12032" width="13" style="379" customWidth="1"/>
    <col min="12033" max="12037" width="7.2109375" style="379" customWidth="1"/>
    <col min="12038" max="12041" width="8.5703125" style="379" customWidth="1"/>
    <col min="12042" max="12042" width="2.28515625" style="379" customWidth="1"/>
    <col min="12043" max="12043" width="10.2109375" style="379" bestFit="1" customWidth="1"/>
    <col min="12044" max="12044" width="9.5703125" style="379" customWidth="1"/>
    <col min="12045" max="12285" width="7.2109375" style="379"/>
    <col min="12286" max="12286" width="1.2109375" style="379" customWidth="1"/>
    <col min="12287" max="12287" width="2.92578125" style="379" customWidth="1"/>
    <col min="12288" max="12288" width="13" style="379" customWidth="1"/>
    <col min="12289" max="12293" width="7.2109375" style="379" customWidth="1"/>
    <col min="12294" max="12297" width="8.5703125" style="379" customWidth="1"/>
    <col min="12298" max="12298" width="2.28515625" style="379" customWidth="1"/>
    <col min="12299" max="12299" width="10.2109375" style="379" bestFit="1" customWidth="1"/>
    <col min="12300" max="12300" width="9.5703125" style="379" customWidth="1"/>
    <col min="12301" max="12541" width="7.2109375" style="379"/>
    <col min="12542" max="12542" width="1.2109375" style="379" customWidth="1"/>
    <col min="12543" max="12543" width="2.92578125" style="379" customWidth="1"/>
    <col min="12544" max="12544" width="13" style="379" customWidth="1"/>
    <col min="12545" max="12549" width="7.2109375" style="379" customWidth="1"/>
    <col min="12550" max="12553" width="8.5703125" style="379" customWidth="1"/>
    <col min="12554" max="12554" width="2.28515625" style="379" customWidth="1"/>
    <col min="12555" max="12555" width="10.2109375" style="379" bestFit="1" customWidth="1"/>
    <col min="12556" max="12556" width="9.5703125" style="379" customWidth="1"/>
    <col min="12557" max="12797" width="7.2109375" style="379"/>
    <col min="12798" max="12798" width="1.2109375" style="379" customWidth="1"/>
    <col min="12799" max="12799" width="2.92578125" style="379" customWidth="1"/>
    <col min="12800" max="12800" width="13" style="379" customWidth="1"/>
    <col min="12801" max="12805" width="7.2109375" style="379" customWidth="1"/>
    <col min="12806" max="12809" width="8.5703125" style="379" customWidth="1"/>
    <col min="12810" max="12810" width="2.28515625" style="379" customWidth="1"/>
    <col min="12811" max="12811" width="10.2109375" style="379" bestFit="1" customWidth="1"/>
    <col min="12812" max="12812" width="9.5703125" style="379" customWidth="1"/>
    <col min="12813" max="13053" width="7.2109375" style="379"/>
    <col min="13054" max="13054" width="1.2109375" style="379" customWidth="1"/>
    <col min="13055" max="13055" width="2.92578125" style="379" customWidth="1"/>
    <col min="13056" max="13056" width="13" style="379" customWidth="1"/>
    <col min="13057" max="13061" width="7.2109375" style="379" customWidth="1"/>
    <col min="13062" max="13065" width="8.5703125" style="379" customWidth="1"/>
    <col min="13066" max="13066" width="2.28515625" style="379" customWidth="1"/>
    <col min="13067" max="13067" width="10.2109375" style="379" bestFit="1" customWidth="1"/>
    <col min="13068" max="13068" width="9.5703125" style="379" customWidth="1"/>
    <col min="13069" max="13309" width="7.2109375" style="379"/>
    <col min="13310" max="13310" width="1.2109375" style="379" customWidth="1"/>
    <col min="13311" max="13311" width="2.92578125" style="379" customWidth="1"/>
    <col min="13312" max="13312" width="13" style="379" customWidth="1"/>
    <col min="13313" max="13317" width="7.2109375" style="379" customWidth="1"/>
    <col min="13318" max="13321" width="8.5703125" style="379" customWidth="1"/>
    <col min="13322" max="13322" width="2.28515625" style="379" customWidth="1"/>
    <col min="13323" max="13323" width="10.2109375" style="379" bestFit="1" customWidth="1"/>
    <col min="13324" max="13324" width="9.5703125" style="379" customWidth="1"/>
    <col min="13325" max="13565" width="7.2109375" style="379"/>
    <col min="13566" max="13566" width="1.2109375" style="379" customWidth="1"/>
    <col min="13567" max="13567" width="2.92578125" style="379" customWidth="1"/>
    <col min="13568" max="13568" width="13" style="379" customWidth="1"/>
    <col min="13569" max="13573" width="7.2109375" style="379" customWidth="1"/>
    <col min="13574" max="13577" width="8.5703125" style="379" customWidth="1"/>
    <col min="13578" max="13578" width="2.28515625" style="379" customWidth="1"/>
    <col min="13579" max="13579" width="10.2109375" style="379" bestFit="1" customWidth="1"/>
    <col min="13580" max="13580" width="9.5703125" style="379" customWidth="1"/>
    <col min="13581" max="13821" width="7.2109375" style="379"/>
    <col min="13822" max="13822" width="1.2109375" style="379" customWidth="1"/>
    <col min="13823" max="13823" width="2.92578125" style="379" customWidth="1"/>
    <col min="13824" max="13824" width="13" style="379" customWidth="1"/>
    <col min="13825" max="13829" width="7.2109375" style="379" customWidth="1"/>
    <col min="13830" max="13833" width="8.5703125" style="379" customWidth="1"/>
    <col min="13834" max="13834" width="2.28515625" style="379" customWidth="1"/>
    <col min="13835" max="13835" width="10.2109375" style="379" bestFit="1" customWidth="1"/>
    <col min="13836" max="13836" width="9.5703125" style="379" customWidth="1"/>
    <col min="13837" max="14077" width="7.2109375" style="379"/>
    <col min="14078" max="14078" width="1.2109375" style="379" customWidth="1"/>
    <col min="14079" max="14079" width="2.92578125" style="379" customWidth="1"/>
    <col min="14080" max="14080" width="13" style="379" customWidth="1"/>
    <col min="14081" max="14085" width="7.2109375" style="379" customWidth="1"/>
    <col min="14086" max="14089" width="8.5703125" style="379" customWidth="1"/>
    <col min="14090" max="14090" width="2.28515625" style="379" customWidth="1"/>
    <col min="14091" max="14091" width="10.2109375" style="379" bestFit="1" customWidth="1"/>
    <col min="14092" max="14092" width="9.5703125" style="379" customWidth="1"/>
    <col min="14093" max="14333" width="7.2109375" style="379"/>
    <col min="14334" max="14334" width="1.2109375" style="379" customWidth="1"/>
    <col min="14335" max="14335" width="2.92578125" style="379" customWidth="1"/>
    <col min="14336" max="14336" width="13" style="379" customWidth="1"/>
    <col min="14337" max="14341" width="7.2109375" style="379" customWidth="1"/>
    <col min="14342" max="14345" width="8.5703125" style="379" customWidth="1"/>
    <col min="14346" max="14346" width="2.28515625" style="379" customWidth="1"/>
    <col min="14347" max="14347" width="10.2109375" style="379" bestFit="1" customWidth="1"/>
    <col min="14348" max="14348" width="9.5703125" style="379" customWidth="1"/>
    <col min="14349" max="14589" width="7.2109375" style="379"/>
    <col min="14590" max="14590" width="1.2109375" style="379" customWidth="1"/>
    <col min="14591" max="14591" width="2.92578125" style="379" customWidth="1"/>
    <col min="14592" max="14592" width="13" style="379" customWidth="1"/>
    <col min="14593" max="14597" width="7.2109375" style="379" customWidth="1"/>
    <col min="14598" max="14601" width="8.5703125" style="379" customWidth="1"/>
    <col min="14602" max="14602" width="2.28515625" style="379" customWidth="1"/>
    <col min="14603" max="14603" width="10.2109375" style="379" bestFit="1" customWidth="1"/>
    <col min="14604" max="14604" width="9.5703125" style="379" customWidth="1"/>
    <col min="14605" max="14845" width="7.2109375" style="379"/>
    <col min="14846" max="14846" width="1.2109375" style="379" customWidth="1"/>
    <col min="14847" max="14847" width="2.92578125" style="379" customWidth="1"/>
    <col min="14848" max="14848" width="13" style="379" customWidth="1"/>
    <col min="14849" max="14853" width="7.2109375" style="379" customWidth="1"/>
    <col min="14854" max="14857" width="8.5703125" style="379" customWidth="1"/>
    <col min="14858" max="14858" width="2.28515625" style="379" customWidth="1"/>
    <col min="14859" max="14859" width="10.2109375" style="379" bestFit="1" customWidth="1"/>
    <col min="14860" max="14860" width="9.5703125" style="379" customWidth="1"/>
    <col min="14861" max="15101" width="7.2109375" style="379"/>
    <col min="15102" max="15102" width="1.2109375" style="379" customWidth="1"/>
    <col min="15103" max="15103" width="2.92578125" style="379" customWidth="1"/>
    <col min="15104" max="15104" width="13" style="379" customWidth="1"/>
    <col min="15105" max="15109" width="7.2109375" style="379" customWidth="1"/>
    <col min="15110" max="15113" width="8.5703125" style="379" customWidth="1"/>
    <col min="15114" max="15114" width="2.28515625" style="379" customWidth="1"/>
    <col min="15115" max="15115" width="10.2109375" style="379" bestFit="1" customWidth="1"/>
    <col min="15116" max="15116" width="9.5703125" style="379" customWidth="1"/>
    <col min="15117" max="15357" width="7.2109375" style="379"/>
    <col min="15358" max="15358" width="1.2109375" style="379" customWidth="1"/>
    <col min="15359" max="15359" width="2.92578125" style="379" customWidth="1"/>
    <col min="15360" max="15360" width="13" style="379" customWidth="1"/>
    <col min="15361" max="15365" width="7.2109375" style="379" customWidth="1"/>
    <col min="15366" max="15369" width="8.5703125" style="379" customWidth="1"/>
    <col min="15370" max="15370" width="2.28515625" style="379" customWidth="1"/>
    <col min="15371" max="15371" width="10.2109375" style="379" bestFit="1" customWidth="1"/>
    <col min="15372" max="15372" width="9.5703125" style="379" customWidth="1"/>
    <col min="15373" max="15613" width="7.2109375" style="379"/>
    <col min="15614" max="15614" width="1.2109375" style="379" customWidth="1"/>
    <col min="15615" max="15615" width="2.92578125" style="379" customWidth="1"/>
    <col min="15616" max="15616" width="13" style="379" customWidth="1"/>
    <col min="15617" max="15621" width="7.2109375" style="379" customWidth="1"/>
    <col min="15622" max="15625" width="8.5703125" style="379" customWidth="1"/>
    <col min="15626" max="15626" width="2.28515625" style="379" customWidth="1"/>
    <col min="15627" max="15627" width="10.2109375" style="379" bestFit="1" customWidth="1"/>
    <col min="15628" max="15628" width="9.5703125" style="379" customWidth="1"/>
    <col min="15629" max="15869" width="7.2109375" style="379"/>
    <col min="15870" max="15870" width="1.2109375" style="379" customWidth="1"/>
    <col min="15871" max="15871" width="2.92578125" style="379" customWidth="1"/>
    <col min="15872" max="15872" width="13" style="379" customWidth="1"/>
    <col min="15873" max="15877" width="7.2109375" style="379" customWidth="1"/>
    <col min="15878" max="15881" width="8.5703125" style="379" customWidth="1"/>
    <col min="15882" max="15882" width="2.28515625" style="379" customWidth="1"/>
    <col min="15883" max="15883" width="10.2109375" style="379" bestFit="1" customWidth="1"/>
    <col min="15884" max="15884" width="9.5703125" style="379" customWidth="1"/>
    <col min="15885" max="16125" width="7.2109375" style="379"/>
    <col min="16126" max="16126" width="1.2109375" style="379" customWidth="1"/>
    <col min="16127" max="16127" width="2.92578125" style="379" customWidth="1"/>
    <col min="16128" max="16128" width="13" style="379" customWidth="1"/>
    <col min="16129" max="16133" width="7.2109375" style="379" customWidth="1"/>
    <col min="16134" max="16137" width="8.5703125" style="379" customWidth="1"/>
    <col min="16138" max="16138" width="2.28515625" style="379" customWidth="1"/>
    <col min="16139" max="16139" width="10.2109375" style="379" bestFit="1" customWidth="1"/>
    <col min="16140" max="16140" width="9.5703125" style="379" customWidth="1"/>
    <col min="16141" max="16384" width="7.2109375" style="379"/>
  </cols>
  <sheetData>
    <row r="1" spans="2:13" ht="13" customHeight="1">
      <c r="B1" s="377" t="s">
        <v>120</v>
      </c>
      <c r="C1" s="378"/>
      <c r="D1" s="378"/>
      <c r="E1" s="378"/>
      <c r="F1" s="378"/>
      <c r="G1" s="378"/>
      <c r="H1" s="378"/>
      <c r="I1" s="55"/>
      <c r="J1" s="55"/>
      <c r="K1" s="55"/>
      <c r="L1" s="55"/>
    </row>
    <row r="2" spans="2:13" ht="13" customHeight="1" thickBot="1">
      <c r="B2" s="380"/>
      <c r="C2" s="380"/>
      <c r="D2" s="380"/>
      <c r="E2" s="380"/>
      <c r="F2" s="380"/>
      <c r="G2" s="381"/>
      <c r="H2" s="381"/>
      <c r="I2" s="56"/>
      <c r="J2" s="57"/>
      <c r="K2" s="57" t="s">
        <v>83</v>
      </c>
    </row>
    <row r="3" spans="2:13" ht="13" customHeight="1">
      <c r="B3" s="382"/>
      <c r="C3" s="383" t="s">
        <v>121</v>
      </c>
      <c r="D3" s="384"/>
      <c r="E3" s="384"/>
      <c r="F3" s="384"/>
      <c r="G3" s="384"/>
      <c r="H3" s="385"/>
      <c r="I3" s="65" t="s">
        <v>36</v>
      </c>
      <c r="J3" s="386"/>
      <c r="K3" s="65" t="s">
        <v>113</v>
      </c>
      <c r="L3" s="66"/>
      <c r="M3" s="388"/>
    </row>
    <row r="4" spans="2:13" ht="21.75" customHeight="1">
      <c r="B4" s="387"/>
      <c r="C4" s="389"/>
      <c r="D4" s="390" t="s">
        <v>38</v>
      </c>
      <c r="E4" s="390" t="s">
        <v>39</v>
      </c>
      <c r="F4" s="390" t="s">
        <v>40</v>
      </c>
      <c r="G4" s="390" t="s">
        <v>114</v>
      </c>
      <c r="H4" s="390" t="s">
        <v>115</v>
      </c>
      <c r="I4" s="71"/>
      <c r="J4" s="391"/>
      <c r="K4" s="71"/>
      <c r="L4" s="72"/>
      <c r="M4" s="388"/>
    </row>
    <row r="5" spans="2:13" ht="22.5" thickBot="1">
      <c r="B5" s="392" t="s">
        <v>122</v>
      </c>
      <c r="C5" s="393"/>
      <c r="D5" s="252" t="s">
        <v>106</v>
      </c>
      <c r="E5" s="181"/>
      <c r="F5" s="181"/>
      <c r="G5" s="181" t="s">
        <v>45</v>
      </c>
      <c r="H5" s="394" t="s">
        <v>46</v>
      </c>
      <c r="I5" s="78" t="s">
        <v>86</v>
      </c>
      <c r="J5" s="395" t="s">
        <v>48</v>
      </c>
      <c r="K5" s="340" t="s">
        <v>87</v>
      </c>
      <c r="L5" s="253" t="s">
        <v>50</v>
      </c>
      <c r="M5" s="388"/>
    </row>
    <row r="6" spans="2:13" ht="13.5" customHeight="1">
      <c r="B6" s="382"/>
      <c r="C6" s="396" t="s">
        <v>51</v>
      </c>
      <c r="D6" s="342">
        <v>118381</v>
      </c>
      <c r="E6" s="342">
        <v>115547</v>
      </c>
      <c r="F6" s="342">
        <v>112488</v>
      </c>
      <c r="G6" s="342">
        <v>110472</v>
      </c>
      <c r="H6" s="397">
        <v>107891</v>
      </c>
      <c r="I6" s="89">
        <f>H6-G6</f>
        <v>-2581</v>
      </c>
      <c r="J6" s="120">
        <f>IF(AND(G6=0,H6&gt;0),"皆増　",IF(AND(G6&gt;0,H6=0),"皆減　",IF(AND(G6=0,H6=0),"",ROUND(I6/G6*100,1))))</f>
        <v>-2.2999999999999998</v>
      </c>
      <c r="K6" s="89">
        <f>H6-D6</f>
        <v>-10490</v>
      </c>
      <c r="L6" s="90">
        <f>IF(AND($D6=0,H6&gt;0),"皆増　",IF(AND($D6&gt;0,H6=0),"皆減　",IF(AND($D6=0,H6=0),"",ROUND(K6/$D6*100,1))))</f>
        <v>-8.9</v>
      </c>
      <c r="M6" s="388"/>
    </row>
    <row r="7" spans="2:13" ht="13" customHeight="1">
      <c r="B7" s="387"/>
      <c r="C7" s="398" t="s">
        <v>88</v>
      </c>
      <c r="D7" s="342"/>
      <c r="E7" s="342">
        <v>0</v>
      </c>
      <c r="F7" s="342">
        <v>0</v>
      </c>
      <c r="G7" s="342">
        <v>0</v>
      </c>
      <c r="H7" s="399">
        <v>0</v>
      </c>
      <c r="I7" s="87">
        <f t="shared" ref="I7:I35" si="0">H7-G7</f>
        <v>0</v>
      </c>
      <c r="J7" s="88" t="str">
        <f t="shared" ref="J7:J37" si="1">IF(AND(G7=0,H7&gt;0),"皆増　",IF(AND(G7&gt;0,H7=0),"皆減　",IF(AND(G7=0,H7=0),"",ROUND(I7/G7*100,1))))</f>
        <v/>
      </c>
      <c r="K7" s="89">
        <f t="shared" ref="K7:K37" si="2">H7-D7</f>
        <v>0</v>
      </c>
      <c r="L7" s="120" t="str">
        <f t="shared" ref="L7:L37" si="3">IF(AND($D7=0,H7&gt;0),"皆増　",IF(AND($D7&gt;0,H7=0),"皆減　",IF(AND($D7=0,H7=0),"",ROUND(K7/$D7*100,1))))</f>
        <v/>
      </c>
      <c r="M7" s="388"/>
    </row>
    <row r="8" spans="2:13" ht="13" customHeight="1">
      <c r="B8" s="387"/>
      <c r="C8" s="398" t="s">
        <v>123</v>
      </c>
      <c r="D8" s="342">
        <v>241</v>
      </c>
      <c r="E8" s="342">
        <v>223</v>
      </c>
      <c r="F8" s="342">
        <v>205</v>
      </c>
      <c r="G8" s="342">
        <v>187</v>
      </c>
      <c r="H8" s="399">
        <v>168</v>
      </c>
      <c r="I8" s="87">
        <f t="shared" si="0"/>
        <v>-19</v>
      </c>
      <c r="J8" s="88">
        <f t="shared" si="1"/>
        <v>-10.199999999999999</v>
      </c>
      <c r="K8" s="89">
        <f t="shared" si="2"/>
        <v>-73</v>
      </c>
      <c r="L8" s="120">
        <f t="shared" si="3"/>
        <v>-30.3</v>
      </c>
      <c r="M8" s="388"/>
    </row>
    <row r="9" spans="2:13" ht="13" customHeight="1">
      <c r="B9" s="400" t="s">
        <v>54</v>
      </c>
      <c r="C9" s="398" t="s">
        <v>55</v>
      </c>
      <c r="D9" s="342"/>
      <c r="E9" s="342">
        <v>0</v>
      </c>
      <c r="F9" s="342">
        <v>0</v>
      </c>
      <c r="G9" s="342">
        <v>0</v>
      </c>
      <c r="H9" s="399">
        <v>0</v>
      </c>
      <c r="I9" s="87">
        <f t="shared" si="0"/>
        <v>0</v>
      </c>
      <c r="J9" s="88" t="str">
        <f t="shared" si="1"/>
        <v/>
      </c>
      <c r="K9" s="89">
        <f t="shared" si="2"/>
        <v>0</v>
      </c>
      <c r="L9" s="120" t="str">
        <f t="shared" si="3"/>
        <v/>
      </c>
      <c r="M9" s="388"/>
    </row>
    <row r="10" spans="2:13" ht="13" customHeight="1">
      <c r="B10" s="387"/>
      <c r="C10" s="398" t="s">
        <v>56</v>
      </c>
      <c r="D10" s="401">
        <v>37156</v>
      </c>
      <c r="E10" s="401">
        <v>41948</v>
      </c>
      <c r="F10" s="401">
        <v>43161</v>
      </c>
      <c r="G10" s="401">
        <v>41592</v>
      </c>
      <c r="H10" s="402">
        <v>40935</v>
      </c>
      <c r="I10" s="87">
        <f t="shared" si="0"/>
        <v>-657</v>
      </c>
      <c r="J10" s="88">
        <f t="shared" si="1"/>
        <v>-1.6</v>
      </c>
      <c r="K10" s="89">
        <f t="shared" si="2"/>
        <v>3779</v>
      </c>
      <c r="L10" s="120">
        <f t="shared" si="3"/>
        <v>10.199999999999999</v>
      </c>
      <c r="M10" s="388"/>
    </row>
    <row r="11" spans="2:13" ht="13" customHeight="1">
      <c r="B11" s="387"/>
      <c r="C11" s="398" t="s">
        <v>57</v>
      </c>
      <c r="D11" s="401">
        <v>301108</v>
      </c>
      <c r="E11" s="401">
        <v>296058</v>
      </c>
      <c r="F11" s="401">
        <v>297140</v>
      </c>
      <c r="G11" s="401">
        <v>302604</v>
      </c>
      <c r="H11" s="402">
        <v>297916</v>
      </c>
      <c r="I11" s="87">
        <f t="shared" si="0"/>
        <v>-4688</v>
      </c>
      <c r="J11" s="88">
        <f t="shared" si="1"/>
        <v>-1.5</v>
      </c>
      <c r="K11" s="89">
        <f t="shared" si="2"/>
        <v>-3192</v>
      </c>
      <c r="L11" s="120">
        <f t="shared" si="3"/>
        <v>-1.1000000000000001</v>
      </c>
      <c r="M11" s="388"/>
    </row>
    <row r="12" spans="2:13" ht="13" customHeight="1">
      <c r="B12" s="400" t="s">
        <v>58</v>
      </c>
      <c r="C12" s="398" t="s">
        <v>59</v>
      </c>
      <c r="D12" s="401">
        <v>25980</v>
      </c>
      <c r="E12" s="401">
        <v>25473</v>
      </c>
      <c r="F12" s="401">
        <v>28002</v>
      </c>
      <c r="G12" s="401">
        <v>28860</v>
      </c>
      <c r="H12" s="402">
        <v>27961</v>
      </c>
      <c r="I12" s="87">
        <f t="shared" si="0"/>
        <v>-899</v>
      </c>
      <c r="J12" s="88">
        <f t="shared" si="1"/>
        <v>-3.1</v>
      </c>
      <c r="K12" s="89">
        <f t="shared" si="2"/>
        <v>1981</v>
      </c>
      <c r="L12" s="120">
        <f t="shared" si="3"/>
        <v>7.6</v>
      </c>
      <c r="M12" s="388"/>
    </row>
    <row r="13" spans="2:13" ht="13" customHeight="1">
      <c r="B13" s="400"/>
      <c r="C13" s="398" t="s">
        <v>108</v>
      </c>
      <c r="D13" s="401">
        <v>15946</v>
      </c>
      <c r="E13" s="401">
        <v>15232</v>
      </c>
      <c r="F13" s="401">
        <v>15564</v>
      </c>
      <c r="G13" s="401">
        <v>19103</v>
      </c>
      <c r="H13" s="402">
        <v>17845</v>
      </c>
      <c r="I13" s="87">
        <f t="shared" si="0"/>
        <v>-1258</v>
      </c>
      <c r="J13" s="88">
        <f t="shared" si="1"/>
        <v>-6.6</v>
      </c>
      <c r="K13" s="89">
        <f t="shared" si="2"/>
        <v>1899</v>
      </c>
      <c r="L13" s="120">
        <f t="shared" si="3"/>
        <v>11.9</v>
      </c>
      <c r="M13" s="388"/>
    </row>
    <row r="14" spans="2:13" ht="13" customHeight="1">
      <c r="B14" s="400"/>
      <c r="C14" s="398" t="s">
        <v>109</v>
      </c>
      <c r="D14" s="401"/>
      <c r="E14" s="401"/>
      <c r="F14" s="401"/>
      <c r="G14" s="401">
        <v>354</v>
      </c>
      <c r="H14" s="402">
        <v>309</v>
      </c>
      <c r="I14" s="87">
        <f>H14-G14</f>
        <v>-45</v>
      </c>
      <c r="J14" s="88">
        <f>IF(AND(G14=0,H14&gt;0),"皆増　",IF(AND(G14&gt;0,H14=0),"皆減　",IF(AND(G14=0,H14=0),"",ROUND(I14/G14*100,1))))</f>
        <v>-12.7</v>
      </c>
      <c r="K14" s="89">
        <f>H14-D14</f>
        <v>309</v>
      </c>
      <c r="L14" s="120" t="str">
        <f>IF(AND($D14=0,H14&gt;0),"皆増　",IF(AND($D14&gt;0,H14=0),"皆減　",IF(AND($D14=0,H14=0),"",ROUND(K14/$D14*100,1))))</f>
        <v>皆増　</v>
      </c>
      <c r="M14" s="388"/>
    </row>
    <row r="15" spans="2:13" ht="13" customHeight="1">
      <c r="B15" s="400"/>
      <c r="C15" s="398" t="s">
        <v>117</v>
      </c>
      <c r="D15" s="401">
        <v>99</v>
      </c>
      <c r="E15" s="401">
        <v>95</v>
      </c>
      <c r="F15" s="401">
        <v>90</v>
      </c>
      <c r="G15" s="401">
        <v>475</v>
      </c>
      <c r="H15" s="402">
        <v>460</v>
      </c>
      <c r="I15" s="87">
        <f t="shared" si="0"/>
        <v>-15</v>
      </c>
      <c r="J15" s="88">
        <f t="shared" si="1"/>
        <v>-3.2</v>
      </c>
      <c r="K15" s="89">
        <f t="shared" si="2"/>
        <v>361</v>
      </c>
      <c r="L15" s="120">
        <f t="shared" si="3"/>
        <v>364.6</v>
      </c>
      <c r="M15" s="388"/>
    </row>
    <row r="16" spans="2:13" ht="13" customHeight="1">
      <c r="B16" s="387"/>
      <c r="C16" s="398" t="s">
        <v>63</v>
      </c>
      <c r="D16" s="401"/>
      <c r="E16" s="401">
        <v>0</v>
      </c>
      <c r="F16" s="401">
        <v>0</v>
      </c>
      <c r="G16" s="401">
        <v>0</v>
      </c>
      <c r="H16" s="402">
        <v>0</v>
      </c>
      <c r="I16" s="87">
        <f t="shared" si="0"/>
        <v>0</v>
      </c>
      <c r="J16" s="88" t="str">
        <f t="shared" si="1"/>
        <v/>
      </c>
      <c r="K16" s="89">
        <f t="shared" si="2"/>
        <v>0</v>
      </c>
      <c r="L16" s="120" t="str">
        <f t="shared" si="3"/>
        <v/>
      </c>
      <c r="M16" s="388"/>
    </row>
    <row r="17" spans="2:13" ht="13" customHeight="1">
      <c r="B17" s="400" t="s">
        <v>64</v>
      </c>
      <c r="C17" s="398" t="s">
        <v>65</v>
      </c>
      <c r="D17" s="401">
        <v>118</v>
      </c>
      <c r="E17" s="401">
        <v>85</v>
      </c>
      <c r="F17" s="401">
        <v>52</v>
      </c>
      <c r="G17" s="401">
        <v>18</v>
      </c>
      <c r="H17" s="403">
        <v>6</v>
      </c>
      <c r="I17" s="87">
        <f t="shared" si="0"/>
        <v>-12</v>
      </c>
      <c r="J17" s="88">
        <f t="shared" si="1"/>
        <v>-66.7</v>
      </c>
      <c r="K17" s="89">
        <f t="shared" si="2"/>
        <v>-112</v>
      </c>
      <c r="L17" s="120">
        <f t="shared" si="3"/>
        <v>-94.9</v>
      </c>
      <c r="M17" s="388"/>
    </row>
    <row r="18" spans="2:13" ht="13" customHeight="1">
      <c r="B18" s="387"/>
      <c r="C18" s="398" t="s">
        <v>96</v>
      </c>
      <c r="D18" s="401">
        <v>42</v>
      </c>
      <c r="E18" s="401">
        <v>21</v>
      </c>
      <c r="F18" s="401"/>
      <c r="G18" s="401">
        <v>0</v>
      </c>
      <c r="H18" s="402">
        <v>0</v>
      </c>
      <c r="I18" s="87">
        <f t="shared" si="0"/>
        <v>0</v>
      </c>
      <c r="J18" s="88" t="str">
        <f t="shared" si="1"/>
        <v/>
      </c>
      <c r="K18" s="89">
        <f t="shared" si="2"/>
        <v>-42</v>
      </c>
      <c r="L18" s="120" t="str">
        <f t="shared" si="3"/>
        <v>皆減　</v>
      </c>
      <c r="M18" s="388"/>
    </row>
    <row r="19" spans="2:13" ht="13" customHeight="1">
      <c r="B19" s="387"/>
      <c r="C19" s="404" t="s">
        <v>93</v>
      </c>
      <c r="D19" s="405"/>
      <c r="E19" s="405"/>
      <c r="F19" s="405"/>
      <c r="G19" s="405"/>
      <c r="H19" s="406"/>
      <c r="I19" s="104">
        <f t="shared" si="0"/>
        <v>0</v>
      </c>
      <c r="J19" s="105" t="str">
        <f t="shared" si="1"/>
        <v/>
      </c>
      <c r="K19" s="106">
        <f t="shared" si="2"/>
        <v>0</v>
      </c>
      <c r="L19" s="128" t="str">
        <f t="shared" si="3"/>
        <v/>
      </c>
      <c r="M19" s="388"/>
    </row>
    <row r="20" spans="2:13" ht="13" customHeight="1" thickBot="1">
      <c r="B20" s="407"/>
      <c r="C20" s="408" t="s">
        <v>68</v>
      </c>
      <c r="D20" s="409">
        <v>499071</v>
      </c>
      <c r="E20" s="409">
        <v>494683</v>
      </c>
      <c r="F20" s="409">
        <v>496702</v>
      </c>
      <c r="G20" s="409">
        <v>503664</v>
      </c>
      <c r="H20" s="410">
        <v>493491</v>
      </c>
      <c r="I20" s="411">
        <f>H20-G20</f>
        <v>-10173</v>
      </c>
      <c r="J20" s="113">
        <f t="shared" si="1"/>
        <v>-2</v>
      </c>
      <c r="K20" s="114">
        <f t="shared" si="2"/>
        <v>-5580</v>
      </c>
      <c r="L20" s="217">
        <f t="shared" si="3"/>
        <v>-1.1000000000000001</v>
      </c>
      <c r="M20" s="388"/>
    </row>
    <row r="21" spans="2:13" ht="13" customHeight="1">
      <c r="B21" s="387"/>
      <c r="C21" s="398" t="s">
        <v>69</v>
      </c>
      <c r="D21" s="412">
        <v>278</v>
      </c>
      <c r="E21" s="412">
        <v>268</v>
      </c>
      <c r="F21" s="412">
        <v>252</v>
      </c>
      <c r="G21" s="412">
        <v>255</v>
      </c>
      <c r="H21" s="402">
        <v>257</v>
      </c>
      <c r="I21" s="87">
        <f t="shared" si="0"/>
        <v>2</v>
      </c>
      <c r="J21" s="88">
        <f t="shared" si="1"/>
        <v>0.8</v>
      </c>
      <c r="K21" s="89">
        <f t="shared" si="2"/>
        <v>-21</v>
      </c>
      <c r="L21" s="120">
        <f t="shared" si="3"/>
        <v>-7.6</v>
      </c>
      <c r="M21" s="388"/>
    </row>
    <row r="22" spans="2:13" ht="13" customHeight="1">
      <c r="B22" s="387"/>
      <c r="C22" s="398" t="s">
        <v>70</v>
      </c>
      <c r="D22" s="401">
        <v>265</v>
      </c>
      <c r="E22" s="401">
        <v>227</v>
      </c>
      <c r="F22" s="401">
        <v>188</v>
      </c>
      <c r="G22" s="401">
        <v>150</v>
      </c>
      <c r="H22" s="402">
        <v>113</v>
      </c>
      <c r="I22" s="116">
        <f t="shared" si="0"/>
        <v>-37</v>
      </c>
      <c r="J22" s="88">
        <f t="shared" si="1"/>
        <v>-24.7</v>
      </c>
      <c r="K22" s="117">
        <f t="shared" si="2"/>
        <v>-152</v>
      </c>
      <c r="L22" s="120">
        <f t="shared" si="3"/>
        <v>-57.4</v>
      </c>
      <c r="M22" s="388"/>
    </row>
    <row r="23" spans="2:13" ht="13" customHeight="1">
      <c r="B23" s="387"/>
      <c r="C23" s="398" t="s">
        <v>94</v>
      </c>
      <c r="D23" s="401"/>
      <c r="E23" s="401">
        <v>0</v>
      </c>
      <c r="F23" s="401">
        <v>0</v>
      </c>
      <c r="G23" s="401">
        <v>0</v>
      </c>
      <c r="H23" s="402">
        <v>0</v>
      </c>
      <c r="I23" s="87">
        <f t="shared" si="0"/>
        <v>0</v>
      </c>
      <c r="J23" s="88" t="str">
        <f t="shared" si="1"/>
        <v/>
      </c>
      <c r="K23" s="89">
        <f t="shared" si="2"/>
        <v>0</v>
      </c>
      <c r="L23" s="120" t="str">
        <f t="shared" si="3"/>
        <v/>
      </c>
      <c r="M23" s="388"/>
    </row>
    <row r="24" spans="2:13" ht="13" customHeight="1">
      <c r="B24" s="387"/>
      <c r="C24" s="398" t="s">
        <v>57</v>
      </c>
      <c r="D24" s="401">
        <v>28266</v>
      </c>
      <c r="E24" s="401">
        <v>27536</v>
      </c>
      <c r="F24" s="401">
        <v>21865</v>
      </c>
      <c r="G24" s="401">
        <v>11422</v>
      </c>
      <c r="H24" s="402">
        <v>10926</v>
      </c>
      <c r="I24" s="87">
        <f t="shared" si="0"/>
        <v>-496</v>
      </c>
      <c r="J24" s="88">
        <f t="shared" si="1"/>
        <v>-4.3</v>
      </c>
      <c r="K24" s="89">
        <f t="shared" si="2"/>
        <v>-17340</v>
      </c>
      <c r="L24" s="120">
        <f t="shared" si="3"/>
        <v>-61.3</v>
      </c>
      <c r="M24" s="388"/>
    </row>
    <row r="25" spans="2:13" ht="13" customHeight="1">
      <c r="B25" s="400" t="s">
        <v>54</v>
      </c>
      <c r="C25" s="398" t="s">
        <v>59</v>
      </c>
      <c r="D25" s="401">
        <v>9745</v>
      </c>
      <c r="E25" s="401">
        <v>9142</v>
      </c>
      <c r="F25" s="401">
        <v>5448</v>
      </c>
      <c r="G25" s="401">
        <v>3597</v>
      </c>
      <c r="H25" s="402">
        <v>3444</v>
      </c>
      <c r="I25" s="116">
        <f t="shared" si="0"/>
        <v>-153</v>
      </c>
      <c r="J25" s="88">
        <f t="shared" si="1"/>
        <v>-4.3</v>
      </c>
      <c r="K25" s="117">
        <f t="shared" si="2"/>
        <v>-6301</v>
      </c>
      <c r="L25" s="120">
        <f t="shared" si="3"/>
        <v>-64.7</v>
      </c>
      <c r="M25" s="388"/>
    </row>
    <row r="26" spans="2:13" ht="13" customHeight="1">
      <c r="B26" s="387"/>
      <c r="C26" s="398" t="s">
        <v>72</v>
      </c>
      <c r="D26" s="401">
        <v>17945</v>
      </c>
      <c r="E26" s="401">
        <v>17005</v>
      </c>
      <c r="F26" s="401">
        <v>15111</v>
      </c>
      <c r="G26" s="401">
        <v>9671</v>
      </c>
      <c r="H26" s="402">
        <v>8852</v>
      </c>
      <c r="I26" s="87">
        <f t="shared" si="0"/>
        <v>-819</v>
      </c>
      <c r="J26" s="88">
        <f t="shared" si="1"/>
        <v>-8.5</v>
      </c>
      <c r="K26" s="89">
        <f t="shared" si="2"/>
        <v>-9093</v>
      </c>
      <c r="L26" s="120">
        <f t="shared" si="3"/>
        <v>-50.7</v>
      </c>
      <c r="M26" s="388"/>
    </row>
    <row r="27" spans="2:13" ht="13" customHeight="1">
      <c r="B27" s="400" t="s">
        <v>73</v>
      </c>
      <c r="C27" s="398" t="s">
        <v>74</v>
      </c>
      <c r="D27" s="401">
        <v>2129</v>
      </c>
      <c r="E27" s="401">
        <v>1993</v>
      </c>
      <c r="F27" s="401">
        <v>1855</v>
      </c>
      <c r="G27" s="401">
        <v>1458</v>
      </c>
      <c r="H27" s="402">
        <v>1347</v>
      </c>
      <c r="I27" s="116">
        <f t="shared" si="0"/>
        <v>-111</v>
      </c>
      <c r="J27" s="88">
        <f t="shared" si="1"/>
        <v>-7.6</v>
      </c>
      <c r="K27" s="117">
        <f t="shared" si="2"/>
        <v>-782</v>
      </c>
      <c r="L27" s="120">
        <f t="shared" si="3"/>
        <v>-36.700000000000003</v>
      </c>
      <c r="M27" s="388"/>
    </row>
    <row r="28" spans="2:13" ht="13" customHeight="1">
      <c r="B28" s="387"/>
      <c r="C28" s="398" t="s">
        <v>75</v>
      </c>
      <c r="D28" s="401">
        <v>6</v>
      </c>
      <c r="E28" s="401">
        <v>5</v>
      </c>
      <c r="F28" s="401">
        <v>5</v>
      </c>
      <c r="G28" s="401">
        <v>4</v>
      </c>
      <c r="H28" s="402">
        <v>3</v>
      </c>
      <c r="I28" s="87">
        <f t="shared" si="0"/>
        <v>-1</v>
      </c>
      <c r="J28" s="88">
        <f t="shared" si="1"/>
        <v>-25</v>
      </c>
      <c r="K28" s="89">
        <f t="shared" si="2"/>
        <v>-3</v>
      </c>
      <c r="L28" s="120">
        <f t="shared" si="3"/>
        <v>-50</v>
      </c>
      <c r="M28" s="388"/>
    </row>
    <row r="29" spans="2:13" ht="13" customHeight="1">
      <c r="B29" s="400" t="s">
        <v>58</v>
      </c>
      <c r="C29" s="398" t="s">
        <v>117</v>
      </c>
      <c r="D29" s="401">
        <v>1872</v>
      </c>
      <c r="E29" s="401">
        <v>1901</v>
      </c>
      <c r="F29" s="401">
        <v>1915</v>
      </c>
      <c r="G29" s="401">
        <v>1532</v>
      </c>
      <c r="H29" s="402">
        <v>1521</v>
      </c>
      <c r="I29" s="87">
        <f t="shared" si="0"/>
        <v>-11</v>
      </c>
      <c r="J29" s="88">
        <f t="shared" si="1"/>
        <v>-0.7</v>
      </c>
      <c r="K29" s="89">
        <f t="shared" si="2"/>
        <v>-351</v>
      </c>
      <c r="L29" s="120">
        <f t="shared" si="3"/>
        <v>-18.8</v>
      </c>
      <c r="M29" s="388"/>
    </row>
    <row r="30" spans="2:13" ht="13" customHeight="1">
      <c r="B30" s="387"/>
      <c r="C30" s="398" t="s">
        <v>95</v>
      </c>
      <c r="D30" s="401">
        <v>355</v>
      </c>
      <c r="E30" s="401">
        <v>366</v>
      </c>
      <c r="F30" s="401">
        <v>381</v>
      </c>
      <c r="G30" s="401">
        <v>407</v>
      </c>
      <c r="H30" s="402">
        <v>475</v>
      </c>
      <c r="I30" s="116">
        <f t="shared" si="0"/>
        <v>68</v>
      </c>
      <c r="J30" s="88">
        <f t="shared" si="1"/>
        <v>16.7</v>
      </c>
      <c r="K30" s="117">
        <f t="shared" si="2"/>
        <v>120</v>
      </c>
      <c r="L30" s="120">
        <f t="shared" si="3"/>
        <v>33.799999999999997</v>
      </c>
      <c r="M30" s="388"/>
    </row>
    <row r="31" spans="2:13" ht="13" customHeight="1">
      <c r="B31" s="400" t="s">
        <v>64</v>
      </c>
      <c r="C31" s="398" t="s">
        <v>77</v>
      </c>
      <c r="D31" s="401">
        <v>541</v>
      </c>
      <c r="E31" s="401">
        <v>459</v>
      </c>
      <c r="F31" s="401">
        <v>350</v>
      </c>
      <c r="G31" s="401">
        <v>281</v>
      </c>
      <c r="H31" s="402">
        <v>251</v>
      </c>
      <c r="I31" s="87">
        <f t="shared" si="0"/>
        <v>-30</v>
      </c>
      <c r="J31" s="88">
        <f t="shared" si="1"/>
        <v>-10.7</v>
      </c>
      <c r="K31" s="89">
        <f t="shared" si="2"/>
        <v>-290</v>
      </c>
      <c r="L31" s="120">
        <f t="shared" si="3"/>
        <v>-53.6</v>
      </c>
      <c r="M31" s="388"/>
    </row>
    <row r="32" spans="2:13" ht="13" customHeight="1">
      <c r="B32" s="387"/>
      <c r="C32" s="398" t="s">
        <v>63</v>
      </c>
      <c r="D32" s="401"/>
      <c r="E32" s="401">
        <v>0</v>
      </c>
      <c r="F32" s="401">
        <v>0</v>
      </c>
      <c r="G32" s="401">
        <v>0</v>
      </c>
      <c r="H32" s="402">
        <v>0</v>
      </c>
      <c r="I32" s="87">
        <f t="shared" si="0"/>
        <v>0</v>
      </c>
      <c r="J32" s="88" t="str">
        <f t="shared" si="1"/>
        <v/>
      </c>
      <c r="K32" s="89">
        <f t="shared" si="2"/>
        <v>0</v>
      </c>
      <c r="L32" s="120" t="str">
        <f t="shared" si="3"/>
        <v/>
      </c>
      <c r="M32" s="388"/>
    </row>
    <row r="33" spans="2:13" ht="13" customHeight="1">
      <c r="B33" s="387"/>
      <c r="C33" s="398" t="s">
        <v>78</v>
      </c>
      <c r="D33" s="413"/>
      <c r="E33" s="413">
        <v>0</v>
      </c>
      <c r="F33" s="413">
        <v>0</v>
      </c>
      <c r="G33" s="413">
        <v>0</v>
      </c>
      <c r="H33" s="402">
        <v>0</v>
      </c>
      <c r="I33" s="87">
        <f t="shared" si="0"/>
        <v>0</v>
      </c>
      <c r="J33" s="88" t="str">
        <f t="shared" si="1"/>
        <v/>
      </c>
      <c r="K33" s="89">
        <f t="shared" si="2"/>
        <v>0</v>
      </c>
      <c r="L33" s="120" t="str">
        <f t="shared" si="3"/>
        <v/>
      </c>
      <c r="M33" s="388"/>
    </row>
    <row r="34" spans="2:13" ht="13" customHeight="1">
      <c r="B34" s="387"/>
      <c r="C34" s="414" t="s">
        <v>65</v>
      </c>
      <c r="D34" s="401">
        <v>163</v>
      </c>
      <c r="E34" s="401">
        <v>132</v>
      </c>
      <c r="F34" s="401">
        <v>0</v>
      </c>
      <c r="G34" s="401">
        <v>0</v>
      </c>
      <c r="H34" s="402">
        <v>0</v>
      </c>
      <c r="I34" s="87">
        <f t="shared" si="0"/>
        <v>0</v>
      </c>
      <c r="J34" s="88" t="str">
        <f t="shared" si="1"/>
        <v/>
      </c>
      <c r="K34" s="89">
        <f t="shared" si="2"/>
        <v>-163</v>
      </c>
      <c r="L34" s="120" t="str">
        <f t="shared" si="3"/>
        <v>皆減　</v>
      </c>
      <c r="M34" s="388"/>
    </row>
    <row r="35" spans="2:13" ht="13" customHeight="1">
      <c r="B35" s="387"/>
      <c r="C35" s="415" t="s">
        <v>96</v>
      </c>
      <c r="D35" s="405">
        <v>3033</v>
      </c>
      <c r="E35" s="405">
        <v>2825</v>
      </c>
      <c r="F35" s="405">
        <v>2615</v>
      </c>
      <c r="G35" s="405">
        <v>2415</v>
      </c>
      <c r="H35" s="402">
        <v>2212</v>
      </c>
      <c r="I35" s="104">
        <f t="shared" si="0"/>
        <v>-203</v>
      </c>
      <c r="J35" s="105">
        <f t="shared" si="1"/>
        <v>-8.4</v>
      </c>
      <c r="K35" s="106">
        <f t="shared" si="2"/>
        <v>-821</v>
      </c>
      <c r="L35" s="128">
        <f t="shared" si="3"/>
        <v>-27.1</v>
      </c>
      <c r="M35" s="388"/>
    </row>
    <row r="36" spans="2:13" ht="13" customHeight="1">
      <c r="B36" s="416"/>
      <c r="C36" s="417" t="s">
        <v>68</v>
      </c>
      <c r="D36" s="405">
        <v>64598</v>
      </c>
      <c r="E36" s="405">
        <v>61859</v>
      </c>
      <c r="F36" s="405">
        <v>49983</v>
      </c>
      <c r="G36" s="405">
        <v>31190</v>
      </c>
      <c r="H36" s="418">
        <v>29401</v>
      </c>
      <c r="I36" s="419">
        <f>H36-G36</f>
        <v>-1789</v>
      </c>
      <c r="J36" s="136">
        <f t="shared" si="1"/>
        <v>-5.7</v>
      </c>
      <c r="K36" s="89">
        <f t="shared" si="2"/>
        <v>-35197</v>
      </c>
      <c r="L36" s="137">
        <f t="shared" si="3"/>
        <v>-54.5</v>
      </c>
      <c r="M36" s="388"/>
    </row>
    <row r="37" spans="2:13" ht="13" customHeight="1" thickBot="1">
      <c r="B37" s="420" t="s">
        <v>79</v>
      </c>
      <c r="C37" s="421"/>
      <c r="D37" s="422">
        <v>563669</v>
      </c>
      <c r="E37" s="422">
        <v>556541</v>
      </c>
      <c r="F37" s="422">
        <v>546685</v>
      </c>
      <c r="G37" s="422">
        <v>534854</v>
      </c>
      <c r="H37" s="423">
        <v>522892</v>
      </c>
      <c r="I37" s="411">
        <v>-11963</v>
      </c>
      <c r="J37" s="113">
        <f t="shared" si="1"/>
        <v>-2.2000000000000002</v>
      </c>
      <c r="K37" s="114">
        <f t="shared" si="2"/>
        <v>-40777</v>
      </c>
      <c r="L37" s="217">
        <f t="shared" si="3"/>
        <v>-7.2</v>
      </c>
      <c r="M37" s="388"/>
    </row>
    <row r="38" spans="2:13" ht="13" customHeight="1">
      <c r="B38" s="424" t="s">
        <v>98</v>
      </c>
      <c r="C38" s="55" t="s">
        <v>118</v>
      </c>
      <c r="I38" s="55"/>
      <c r="J38" s="55"/>
      <c r="K38" s="55"/>
      <c r="L38" s="55"/>
    </row>
    <row r="39" spans="2:13" ht="13" customHeight="1">
      <c r="B39" s="378"/>
      <c r="C39" s="55"/>
      <c r="I39" s="55"/>
      <c r="J39" s="55"/>
      <c r="K39" s="55"/>
      <c r="L39" s="55"/>
    </row>
    <row r="40" spans="2:13" ht="14.15" customHeight="1"/>
    <row r="41" spans="2:13">
      <c r="H41" s="425"/>
    </row>
  </sheetData>
  <mergeCells count="4">
    <mergeCell ref="I3:J4"/>
    <mergeCell ref="K3:L4"/>
    <mergeCell ref="B5:C5"/>
    <mergeCell ref="B37:C37"/>
  </mergeCells>
  <phoneticPr fontId="3"/>
  <pageMargins left="0.78740157480314965" right="0" top="0.78740157480314965" bottom="0" header="0.51181102362204722" footer="0.51181102362204722"/>
  <pageSetup paperSize="9" scale="75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M49"/>
  <sheetViews>
    <sheetView showGridLines="0" showZeros="0" view="pageBreakPreview" zoomScaleNormal="70" zoomScaleSheetLayoutView="100" workbookViewId="0">
      <selection activeCell="R17" sqref="R17"/>
    </sheetView>
  </sheetViews>
  <sheetFormatPr defaultColWidth="10.7109375" defaultRowHeight="16.5"/>
  <cols>
    <col min="1" max="1" width="2.0703125" style="164" customWidth="1"/>
    <col min="2" max="2" width="3.78515625" style="164" customWidth="1"/>
    <col min="3" max="3" width="14.28515625" style="164" customWidth="1"/>
    <col min="4" max="8" width="7.7109375" style="164" customWidth="1"/>
    <col min="9" max="12" width="8.5703125" style="58" customWidth="1"/>
    <col min="13" max="13" width="1.7109375" style="164" customWidth="1"/>
    <col min="14" max="248" width="10.7109375" style="164"/>
    <col min="249" max="249" width="2.0703125" style="164" customWidth="1"/>
    <col min="250" max="250" width="3.78515625" style="164" customWidth="1"/>
    <col min="251" max="251" width="14.28515625" style="164" customWidth="1"/>
    <col min="252" max="256" width="7.7109375" style="164" customWidth="1"/>
    <col min="257" max="260" width="8.5703125" style="164" customWidth="1"/>
    <col min="261" max="261" width="1.7109375" style="164" customWidth="1"/>
    <col min="262" max="266" width="10.7109375" style="164"/>
    <col min="267" max="267" width="12.78515625" style="164" customWidth="1"/>
    <col min="268" max="504" width="10.7109375" style="164"/>
    <col min="505" max="505" width="2.0703125" style="164" customWidth="1"/>
    <col min="506" max="506" width="3.78515625" style="164" customWidth="1"/>
    <col min="507" max="507" width="14.28515625" style="164" customWidth="1"/>
    <col min="508" max="512" width="7.7109375" style="164" customWidth="1"/>
    <col min="513" max="516" width="8.5703125" style="164" customWidth="1"/>
    <col min="517" max="517" width="1.7109375" style="164" customWidth="1"/>
    <col min="518" max="522" width="10.7109375" style="164"/>
    <col min="523" max="523" width="12.78515625" style="164" customWidth="1"/>
    <col min="524" max="760" width="10.7109375" style="164"/>
    <col min="761" max="761" width="2.0703125" style="164" customWidth="1"/>
    <col min="762" max="762" width="3.78515625" style="164" customWidth="1"/>
    <col min="763" max="763" width="14.28515625" style="164" customWidth="1"/>
    <col min="764" max="768" width="7.7109375" style="164" customWidth="1"/>
    <col min="769" max="772" width="8.5703125" style="164" customWidth="1"/>
    <col min="773" max="773" width="1.7109375" style="164" customWidth="1"/>
    <col min="774" max="778" width="10.7109375" style="164"/>
    <col min="779" max="779" width="12.78515625" style="164" customWidth="1"/>
    <col min="780" max="1016" width="10.7109375" style="164"/>
    <col min="1017" max="1017" width="2.0703125" style="164" customWidth="1"/>
    <col min="1018" max="1018" width="3.78515625" style="164" customWidth="1"/>
    <col min="1019" max="1019" width="14.28515625" style="164" customWidth="1"/>
    <col min="1020" max="1024" width="7.7109375" style="164" customWidth="1"/>
    <col min="1025" max="1028" width="8.5703125" style="164" customWidth="1"/>
    <col min="1029" max="1029" width="1.7109375" style="164" customWidth="1"/>
    <col min="1030" max="1034" width="10.7109375" style="164"/>
    <col min="1035" max="1035" width="12.78515625" style="164" customWidth="1"/>
    <col min="1036" max="1272" width="10.7109375" style="164"/>
    <col min="1273" max="1273" width="2.0703125" style="164" customWidth="1"/>
    <col min="1274" max="1274" width="3.78515625" style="164" customWidth="1"/>
    <col min="1275" max="1275" width="14.28515625" style="164" customWidth="1"/>
    <col min="1276" max="1280" width="7.7109375" style="164" customWidth="1"/>
    <col min="1281" max="1284" width="8.5703125" style="164" customWidth="1"/>
    <col min="1285" max="1285" width="1.7109375" style="164" customWidth="1"/>
    <col min="1286" max="1290" width="10.7109375" style="164"/>
    <col min="1291" max="1291" width="12.78515625" style="164" customWidth="1"/>
    <col min="1292" max="1528" width="10.7109375" style="164"/>
    <col min="1529" max="1529" width="2.0703125" style="164" customWidth="1"/>
    <col min="1530" max="1530" width="3.78515625" style="164" customWidth="1"/>
    <col min="1531" max="1531" width="14.28515625" style="164" customWidth="1"/>
    <col min="1532" max="1536" width="7.7109375" style="164" customWidth="1"/>
    <col min="1537" max="1540" width="8.5703125" style="164" customWidth="1"/>
    <col min="1541" max="1541" width="1.7109375" style="164" customWidth="1"/>
    <col min="1542" max="1546" width="10.7109375" style="164"/>
    <col min="1547" max="1547" width="12.78515625" style="164" customWidth="1"/>
    <col min="1548" max="1784" width="10.7109375" style="164"/>
    <col min="1785" max="1785" width="2.0703125" style="164" customWidth="1"/>
    <col min="1786" max="1786" width="3.78515625" style="164" customWidth="1"/>
    <col min="1787" max="1787" width="14.28515625" style="164" customWidth="1"/>
    <col min="1788" max="1792" width="7.7109375" style="164" customWidth="1"/>
    <col min="1793" max="1796" width="8.5703125" style="164" customWidth="1"/>
    <col min="1797" max="1797" width="1.7109375" style="164" customWidth="1"/>
    <col min="1798" max="1802" width="10.7109375" style="164"/>
    <col min="1803" max="1803" width="12.78515625" style="164" customWidth="1"/>
    <col min="1804" max="2040" width="10.7109375" style="164"/>
    <col min="2041" max="2041" width="2.0703125" style="164" customWidth="1"/>
    <col min="2042" max="2042" width="3.78515625" style="164" customWidth="1"/>
    <col min="2043" max="2043" width="14.28515625" style="164" customWidth="1"/>
    <col min="2044" max="2048" width="7.7109375" style="164" customWidth="1"/>
    <col min="2049" max="2052" width="8.5703125" style="164" customWidth="1"/>
    <col min="2053" max="2053" width="1.7109375" style="164" customWidth="1"/>
    <col min="2054" max="2058" width="10.7109375" style="164"/>
    <col min="2059" max="2059" width="12.78515625" style="164" customWidth="1"/>
    <col min="2060" max="2296" width="10.7109375" style="164"/>
    <col min="2297" max="2297" width="2.0703125" style="164" customWidth="1"/>
    <col min="2298" max="2298" width="3.78515625" style="164" customWidth="1"/>
    <col min="2299" max="2299" width="14.28515625" style="164" customWidth="1"/>
    <col min="2300" max="2304" width="7.7109375" style="164" customWidth="1"/>
    <col min="2305" max="2308" width="8.5703125" style="164" customWidth="1"/>
    <col min="2309" max="2309" width="1.7109375" style="164" customWidth="1"/>
    <col min="2310" max="2314" width="10.7109375" style="164"/>
    <col min="2315" max="2315" width="12.78515625" style="164" customWidth="1"/>
    <col min="2316" max="2552" width="10.7109375" style="164"/>
    <col min="2553" max="2553" width="2.0703125" style="164" customWidth="1"/>
    <col min="2554" max="2554" width="3.78515625" style="164" customWidth="1"/>
    <col min="2555" max="2555" width="14.28515625" style="164" customWidth="1"/>
    <col min="2556" max="2560" width="7.7109375" style="164" customWidth="1"/>
    <col min="2561" max="2564" width="8.5703125" style="164" customWidth="1"/>
    <col min="2565" max="2565" width="1.7109375" style="164" customWidth="1"/>
    <col min="2566" max="2570" width="10.7109375" style="164"/>
    <col min="2571" max="2571" width="12.78515625" style="164" customWidth="1"/>
    <col min="2572" max="2808" width="10.7109375" style="164"/>
    <col min="2809" max="2809" width="2.0703125" style="164" customWidth="1"/>
    <col min="2810" max="2810" width="3.78515625" style="164" customWidth="1"/>
    <col min="2811" max="2811" width="14.28515625" style="164" customWidth="1"/>
    <col min="2812" max="2816" width="7.7109375" style="164" customWidth="1"/>
    <col min="2817" max="2820" width="8.5703125" style="164" customWidth="1"/>
    <col min="2821" max="2821" width="1.7109375" style="164" customWidth="1"/>
    <col min="2822" max="2826" width="10.7109375" style="164"/>
    <col min="2827" max="2827" width="12.78515625" style="164" customWidth="1"/>
    <col min="2828" max="3064" width="10.7109375" style="164"/>
    <col min="3065" max="3065" width="2.0703125" style="164" customWidth="1"/>
    <col min="3066" max="3066" width="3.78515625" style="164" customWidth="1"/>
    <col min="3067" max="3067" width="14.28515625" style="164" customWidth="1"/>
    <col min="3068" max="3072" width="7.7109375" style="164" customWidth="1"/>
    <col min="3073" max="3076" width="8.5703125" style="164" customWidth="1"/>
    <col min="3077" max="3077" width="1.7109375" style="164" customWidth="1"/>
    <col min="3078" max="3082" width="10.7109375" style="164"/>
    <col min="3083" max="3083" width="12.78515625" style="164" customWidth="1"/>
    <col min="3084" max="3320" width="10.7109375" style="164"/>
    <col min="3321" max="3321" width="2.0703125" style="164" customWidth="1"/>
    <col min="3322" max="3322" width="3.78515625" style="164" customWidth="1"/>
    <col min="3323" max="3323" width="14.28515625" style="164" customWidth="1"/>
    <col min="3324" max="3328" width="7.7109375" style="164" customWidth="1"/>
    <col min="3329" max="3332" width="8.5703125" style="164" customWidth="1"/>
    <col min="3333" max="3333" width="1.7109375" style="164" customWidth="1"/>
    <col min="3334" max="3338" width="10.7109375" style="164"/>
    <col min="3339" max="3339" width="12.78515625" style="164" customWidth="1"/>
    <col min="3340" max="3576" width="10.7109375" style="164"/>
    <col min="3577" max="3577" width="2.0703125" style="164" customWidth="1"/>
    <col min="3578" max="3578" width="3.78515625" style="164" customWidth="1"/>
    <col min="3579" max="3579" width="14.28515625" style="164" customWidth="1"/>
    <col min="3580" max="3584" width="7.7109375" style="164" customWidth="1"/>
    <col min="3585" max="3588" width="8.5703125" style="164" customWidth="1"/>
    <col min="3589" max="3589" width="1.7109375" style="164" customWidth="1"/>
    <col min="3590" max="3594" width="10.7109375" style="164"/>
    <col min="3595" max="3595" width="12.78515625" style="164" customWidth="1"/>
    <col min="3596" max="3832" width="10.7109375" style="164"/>
    <col min="3833" max="3833" width="2.0703125" style="164" customWidth="1"/>
    <col min="3834" max="3834" width="3.78515625" style="164" customWidth="1"/>
    <col min="3835" max="3835" width="14.28515625" style="164" customWidth="1"/>
    <col min="3836" max="3840" width="7.7109375" style="164" customWidth="1"/>
    <col min="3841" max="3844" width="8.5703125" style="164" customWidth="1"/>
    <col min="3845" max="3845" width="1.7109375" style="164" customWidth="1"/>
    <col min="3846" max="3850" width="10.7109375" style="164"/>
    <col min="3851" max="3851" width="12.78515625" style="164" customWidth="1"/>
    <col min="3852" max="4088" width="10.7109375" style="164"/>
    <col min="4089" max="4089" width="2.0703125" style="164" customWidth="1"/>
    <col min="4090" max="4090" width="3.78515625" style="164" customWidth="1"/>
    <col min="4091" max="4091" width="14.28515625" style="164" customWidth="1"/>
    <col min="4092" max="4096" width="7.7109375" style="164" customWidth="1"/>
    <col min="4097" max="4100" width="8.5703125" style="164" customWidth="1"/>
    <col min="4101" max="4101" width="1.7109375" style="164" customWidth="1"/>
    <col min="4102" max="4106" width="10.7109375" style="164"/>
    <col min="4107" max="4107" width="12.78515625" style="164" customWidth="1"/>
    <col min="4108" max="4344" width="10.7109375" style="164"/>
    <col min="4345" max="4345" width="2.0703125" style="164" customWidth="1"/>
    <col min="4346" max="4346" width="3.78515625" style="164" customWidth="1"/>
    <col min="4347" max="4347" width="14.28515625" style="164" customWidth="1"/>
    <col min="4348" max="4352" width="7.7109375" style="164" customWidth="1"/>
    <col min="4353" max="4356" width="8.5703125" style="164" customWidth="1"/>
    <col min="4357" max="4357" width="1.7109375" style="164" customWidth="1"/>
    <col min="4358" max="4362" width="10.7109375" style="164"/>
    <col min="4363" max="4363" width="12.78515625" style="164" customWidth="1"/>
    <col min="4364" max="4600" width="10.7109375" style="164"/>
    <col min="4601" max="4601" width="2.0703125" style="164" customWidth="1"/>
    <col min="4602" max="4602" width="3.78515625" style="164" customWidth="1"/>
    <col min="4603" max="4603" width="14.28515625" style="164" customWidth="1"/>
    <col min="4604" max="4608" width="7.7109375" style="164" customWidth="1"/>
    <col min="4609" max="4612" width="8.5703125" style="164" customWidth="1"/>
    <col min="4613" max="4613" width="1.7109375" style="164" customWidth="1"/>
    <col min="4614" max="4618" width="10.7109375" style="164"/>
    <col min="4619" max="4619" width="12.78515625" style="164" customWidth="1"/>
    <col min="4620" max="4856" width="10.7109375" style="164"/>
    <col min="4857" max="4857" width="2.0703125" style="164" customWidth="1"/>
    <col min="4858" max="4858" width="3.78515625" style="164" customWidth="1"/>
    <col min="4859" max="4859" width="14.28515625" style="164" customWidth="1"/>
    <col min="4860" max="4864" width="7.7109375" style="164" customWidth="1"/>
    <col min="4865" max="4868" width="8.5703125" style="164" customWidth="1"/>
    <col min="4869" max="4869" width="1.7109375" style="164" customWidth="1"/>
    <col min="4870" max="4874" width="10.7109375" style="164"/>
    <col min="4875" max="4875" width="12.78515625" style="164" customWidth="1"/>
    <col min="4876" max="5112" width="10.7109375" style="164"/>
    <col min="5113" max="5113" width="2.0703125" style="164" customWidth="1"/>
    <col min="5114" max="5114" width="3.78515625" style="164" customWidth="1"/>
    <col min="5115" max="5115" width="14.28515625" style="164" customWidth="1"/>
    <col min="5116" max="5120" width="7.7109375" style="164" customWidth="1"/>
    <col min="5121" max="5124" width="8.5703125" style="164" customWidth="1"/>
    <col min="5125" max="5125" width="1.7109375" style="164" customWidth="1"/>
    <col min="5126" max="5130" width="10.7109375" style="164"/>
    <col min="5131" max="5131" width="12.78515625" style="164" customWidth="1"/>
    <col min="5132" max="5368" width="10.7109375" style="164"/>
    <col min="5369" max="5369" width="2.0703125" style="164" customWidth="1"/>
    <col min="5370" max="5370" width="3.78515625" style="164" customWidth="1"/>
    <col min="5371" max="5371" width="14.28515625" style="164" customWidth="1"/>
    <col min="5372" max="5376" width="7.7109375" style="164" customWidth="1"/>
    <col min="5377" max="5380" width="8.5703125" style="164" customWidth="1"/>
    <col min="5381" max="5381" width="1.7109375" style="164" customWidth="1"/>
    <col min="5382" max="5386" width="10.7109375" style="164"/>
    <col min="5387" max="5387" width="12.78515625" style="164" customWidth="1"/>
    <col min="5388" max="5624" width="10.7109375" style="164"/>
    <col min="5625" max="5625" width="2.0703125" style="164" customWidth="1"/>
    <col min="5626" max="5626" width="3.78515625" style="164" customWidth="1"/>
    <col min="5627" max="5627" width="14.28515625" style="164" customWidth="1"/>
    <col min="5628" max="5632" width="7.7109375" style="164" customWidth="1"/>
    <col min="5633" max="5636" width="8.5703125" style="164" customWidth="1"/>
    <col min="5637" max="5637" width="1.7109375" style="164" customWidth="1"/>
    <col min="5638" max="5642" width="10.7109375" style="164"/>
    <col min="5643" max="5643" width="12.78515625" style="164" customWidth="1"/>
    <col min="5644" max="5880" width="10.7109375" style="164"/>
    <col min="5881" max="5881" width="2.0703125" style="164" customWidth="1"/>
    <col min="5882" max="5882" width="3.78515625" style="164" customWidth="1"/>
    <col min="5883" max="5883" width="14.28515625" style="164" customWidth="1"/>
    <col min="5884" max="5888" width="7.7109375" style="164" customWidth="1"/>
    <col min="5889" max="5892" width="8.5703125" style="164" customWidth="1"/>
    <col min="5893" max="5893" width="1.7109375" style="164" customWidth="1"/>
    <col min="5894" max="5898" width="10.7109375" style="164"/>
    <col min="5899" max="5899" width="12.78515625" style="164" customWidth="1"/>
    <col min="5900" max="6136" width="10.7109375" style="164"/>
    <col min="6137" max="6137" width="2.0703125" style="164" customWidth="1"/>
    <col min="6138" max="6138" width="3.78515625" style="164" customWidth="1"/>
    <col min="6139" max="6139" width="14.28515625" style="164" customWidth="1"/>
    <col min="6140" max="6144" width="7.7109375" style="164" customWidth="1"/>
    <col min="6145" max="6148" width="8.5703125" style="164" customWidth="1"/>
    <col min="6149" max="6149" width="1.7109375" style="164" customWidth="1"/>
    <col min="6150" max="6154" width="10.7109375" style="164"/>
    <col min="6155" max="6155" width="12.78515625" style="164" customWidth="1"/>
    <col min="6156" max="6392" width="10.7109375" style="164"/>
    <col min="6393" max="6393" width="2.0703125" style="164" customWidth="1"/>
    <col min="6394" max="6394" width="3.78515625" style="164" customWidth="1"/>
    <col min="6395" max="6395" width="14.28515625" style="164" customWidth="1"/>
    <col min="6396" max="6400" width="7.7109375" style="164" customWidth="1"/>
    <col min="6401" max="6404" width="8.5703125" style="164" customWidth="1"/>
    <col min="6405" max="6405" width="1.7109375" style="164" customWidth="1"/>
    <col min="6406" max="6410" width="10.7109375" style="164"/>
    <col min="6411" max="6411" width="12.78515625" style="164" customWidth="1"/>
    <col min="6412" max="6648" width="10.7109375" style="164"/>
    <col min="6649" max="6649" width="2.0703125" style="164" customWidth="1"/>
    <col min="6650" max="6650" width="3.78515625" style="164" customWidth="1"/>
    <col min="6651" max="6651" width="14.28515625" style="164" customWidth="1"/>
    <col min="6652" max="6656" width="7.7109375" style="164" customWidth="1"/>
    <col min="6657" max="6660" width="8.5703125" style="164" customWidth="1"/>
    <col min="6661" max="6661" width="1.7109375" style="164" customWidth="1"/>
    <col min="6662" max="6666" width="10.7109375" style="164"/>
    <col min="6667" max="6667" width="12.78515625" style="164" customWidth="1"/>
    <col min="6668" max="6904" width="10.7109375" style="164"/>
    <col min="6905" max="6905" width="2.0703125" style="164" customWidth="1"/>
    <col min="6906" max="6906" width="3.78515625" style="164" customWidth="1"/>
    <col min="6907" max="6907" width="14.28515625" style="164" customWidth="1"/>
    <col min="6908" max="6912" width="7.7109375" style="164" customWidth="1"/>
    <col min="6913" max="6916" width="8.5703125" style="164" customWidth="1"/>
    <col min="6917" max="6917" width="1.7109375" style="164" customWidth="1"/>
    <col min="6918" max="6922" width="10.7109375" style="164"/>
    <col min="6923" max="6923" width="12.78515625" style="164" customWidth="1"/>
    <col min="6924" max="7160" width="10.7109375" style="164"/>
    <col min="7161" max="7161" width="2.0703125" style="164" customWidth="1"/>
    <col min="7162" max="7162" width="3.78515625" style="164" customWidth="1"/>
    <col min="7163" max="7163" width="14.28515625" style="164" customWidth="1"/>
    <col min="7164" max="7168" width="7.7109375" style="164" customWidth="1"/>
    <col min="7169" max="7172" width="8.5703125" style="164" customWidth="1"/>
    <col min="7173" max="7173" width="1.7109375" style="164" customWidth="1"/>
    <col min="7174" max="7178" width="10.7109375" style="164"/>
    <col min="7179" max="7179" width="12.78515625" style="164" customWidth="1"/>
    <col min="7180" max="7416" width="10.7109375" style="164"/>
    <col min="7417" max="7417" width="2.0703125" style="164" customWidth="1"/>
    <col min="7418" max="7418" width="3.78515625" style="164" customWidth="1"/>
    <col min="7419" max="7419" width="14.28515625" style="164" customWidth="1"/>
    <col min="7420" max="7424" width="7.7109375" style="164" customWidth="1"/>
    <col min="7425" max="7428" width="8.5703125" style="164" customWidth="1"/>
    <col min="7429" max="7429" width="1.7109375" style="164" customWidth="1"/>
    <col min="7430" max="7434" width="10.7109375" style="164"/>
    <col min="7435" max="7435" width="12.78515625" style="164" customWidth="1"/>
    <col min="7436" max="7672" width="10.7109375" style="164"/>
    <col min="7673" max="7673" width="2.0703125" style="164" customWidth="1"/>
    <col min="7674" max="7674" width="3.78515625" style="164" customWidth="1"/>
    <col min="7675" max="7675" width="14.28515625" style="164" customWidth="1"/>
    <col min="7676" max="7680" width="7.7109375" style="164" customWidth="1"/>
    <col min="7681" max="7684" width="8.5703125" style="164" customWidth="1"/>
    <col min="7685" max="7685" width="1.7109375" style="164" customWidth="1"/>
    <col min="7686" max="7690" width="10.7109375" style="164"/>
    <col min="7691" max="7691" width="12.78515625" style="164" customWidth="1"/>
    <col min="7692" max="7928" width="10.7109375" style="164"/>
    <col min="7929" max="7929" width="2.0703125" style="164" customWidth="1"/>
    <col min="7930" max="7930" width="3.78515625" style="164" customWidth="1"/>
    <col min="7931" max="7931" width="14.28515625" style="164" customWidth="1"/>
    <col min="7932" max="7936" width="7.7109375" style="164" customWidth="1"/>
    <col min="7937" max="7940" width="8.5703125" style="164" customWidth="1"/>
    <col min="7941" max="7941" width="1.7109375" style="164" customWidth="1"/>
    <col min="7942" max="7946" width="10.7109375" style="164"/>
    <col min="7947" max="7947" width="12.78515625" style="164" customWidth="1"/>
    <col min="7948" max="8184" width="10.7109375" style="164"/>
    <col min="8185" max="8185" width="2.0703125" style="164" customWidth="1"/>
    <col min="8186" max="8186" width="3.78515625" style="164" customWidth="1"/>
    <col min="8187" max="8187" width="14.28515625" style="164" customWidth="1"/>
    <col min="8188" max="8192" width="7.7109375" style="164" customWidth="1"/>
    <col min="8193" max="8196" width="8.5703125" style="164" customWidth="1"/>
    <col min="8197" max="8197" width="1.7109375" style="164" customWidth="1"/>
    <col min="8198" max="8202" width="10.7109375" style="164"/>
    <col min="8203" max="8203" width="12.78515625" style="164" customWidth="1"/>
    <col min="8204" max="8440" width="10.7109375" style="164"/>
    <col min="8441" max="8441" width="2.0703125" style="164" customWidth="1"/>
    <col min="8442" max="8442" width="3.78515625" style="164" customWidth="1"/>
    <col min="8443" max="8443" width="14.28515625" style="164" customWidth="1"/>
    <col min="8444" max="8448" width="7.7109375" style="164" customWidth="1"/>
    <col min="8449" max="8452" width="8.5703125" style="164" customWidth="1"/>
    <col min="8453" max="8453" width="1.7109375" style="164" customWidth="1"/>
    <col min="8454" max="8458" width="10.7109375" style="164"/>
    <col min="8459" max="8459" width="12.78515625" style="164" customWidth="1"/>
    <col min="8460" max="8696" width="10.7109375" style="164"/>
    <col min="8697" max="8697" width="2.0703125" style="164" customWidth="1"/>
    <col min="8698" max="8698" width="3.78515625" style="164" customWidth="1"/>
    <col min="8699" max="8699" width="14.28515625" style="164" customWidth="1"/>
    <col min="8700" max="8704" width="7.7109375" style="164" customWidth="1"/>
    <col min="8705" max="8708" width="8.5703125" style="164" customWidth="1"/>
    <col min="8709" max="8709" width="1.7109375" style="164" customWidth="1"/>
    <col min="8710" max="8714" width="10.7109375" style="164"/>
    <col min="8715" max="8715" width="12.78515625" style="164" customWidth="1"/>
    <col min="8716" max="8952" width="10.7109375" style="164"/>
    <col min="8953" max="8953" width="2.0703125" style="164" customWidth="1"/>
    <col min="8954" max="8954" width="3.78515625" style="164" customWidth="1"/>
    <col min="8955" max="8955" width="14.28515625" style="164" customWidth="1"/>
    <col min="8956" max="8960" width="7.7109375" style="164" customWidth="1"/>
    <col min="8961" max="8964" width="8.5703125" style="164" customWidth="1"/>
    <col min="8965" max="8965" width="1.7109375" style="164" customWidth="1"/>
    <col min="8966" max="8970" width="10.7109375" style="164"/>
    <col min="8971" max="8971" width="12.78515625" style="164" customWidth="1"/>
    <col min="8972" max="9208" width="10.7109375" style="164"/>
    <col min="9209" max="9209" width="2.0703125" style="164" customWidth="1"/>
    <col min="9210" max="9210" width="3.78515625" style="164" customWidth="1"/>
    <col min="9211" max="9211" width="14.28515625" style="164" customWidth="1"/>
    <col min="9212" max="9216" width="7.7109375" style="164" customWidth="1"/>
    <col min="9217" max="9220" width="8.5703125" style="164" customWidth="1"/>
    <col min="9221" max="9221" width="1.7109375" style="164" customWidth="1"/>
    <col min="9222" max="9226" width="10.7109375" style="164"/>
    <col min="9227" max="9227" width="12.78515625" style="164" customWidth="1"/>
    <col min="9228" max="9464" width="10.7109375" style="164"/>
    <col min="9465" max="9465" width="2.0703125" style="164" customWidth="1"/>
    <col min="9466" max="9466" width="3.78515625" style="164" customWidth="1"/>
    <col min="9467" max="9467" width="14.28515625" style="164" customWidth="1"/>
    <col min="9468" max="9472" width="7.7109375" style="164" customWidth="1"/>
    <col min="9473" max="9476" width="8.5703125" style="164" customWidth="1"/>
    <col min="9477" max="9477" width="1.7109375" style="164" customWidth="1"/>
    <col min="9478" max="9482" width="10.7109375" style="164"/>
    <col min="9483" max="9483" width="12.78515625" style="164" customWidth="1"/>
    <col min="9484" max="9720" width="10.7109375" style="164"/>
    <col min="9721" max="9721" width="2.0703125" style="164" customWidth="1"/>
    <col min="9722" max="9722" width="3.78515625" style="164" customWidth="1"/>
    <col min="9723" max="9723" width="14.28515625" style="164" customWidth="1"/>
    <col min="9724" max="9728" width="7.7109375" style="164" customWidth="1"/>
    <col min="9729" max="9732" width="8.5703125" style="164" customWidth="1"/>
    <col min="9733" max="9733" width="1.7109375" style="164" customWidth="1"/>
    <col min="9734" max="9738" width="10.7109375" style="164"/>
    <col min="9739" max="9739" width="12.78515625" style="164" customWidth="1"/>
    <col min="9740" max="9976" width="10.7109375" style="164"/>
    <col min="9977" max="9977" width="2.0703125" style="164" customWidth="1"/>
    <col min="9978" max="9978" width="3.78515625" style="164" customWidth="1"/>
    <col min="9979" max="9979" width="14.28515625" style="164" customWidth="1"/>
    <col min="9980" max="9984" width="7.7109375" style="164" customWidth="1"/>
    <col min="9985" max="9988" width="8.5703125" style="164" customWidth="1"/>
    <col min="9989" max="9989" width="1.7109375" style="164" customWidth="1"/>
    <col min="9990" max="9994" width="10.7109375" style="164"/>
    <col min="9995" max="9995" width="12.78515625" style="164" customWidth="1"/>
    <col min="9996" max="10232" width="10.7109375" style="164"/>
    <col min="10233" max="10233" width="2.0703125" style="164" customWidth="1"/>
    <col min="10234" max="10234" width="3.78515625" style="164" customWidth="1"/>
    <col min="10235" max="10235" width="14.28515625" style="164" customWidth="1"/>
    <col min="10236" max="10240" width="7.7109375" style="164" customWidth="1"/>
    <col min="10241" max="10244" width="8.5703125" style="164" customWidth="1"/>
    <col min="10245" max="10245" width="1.7109375" style="164" customWidth="1"/>
    <col min="10246" max="10250" width="10.7109375" style="164"/>
    <col min="10251" max="10251" width="12.78515625" style="164" customWidth="1"/>
    <col min="10252" max="10488" width="10.7109375" style="164"/>
    <col min="10489" max="10489" width="2.0703125" style="164" customWidth="1"/>
    <col min="10490" max="10490" width="3.78515625" style="164" customWidth="1"/>
    <col min="10491" max="10491" width="14.28515625" style="164" customWidth="1"/>
    <col min="10492" max="10496" width="7.7109375" style="164" customWidth="1"/>
    <col min="10497" max="10500" width="8.5703125" style="164" customWidth="1"/>
    <col min="10501" max="10501" width="1.7109375" style="164" customWidth="1"/>
    <col min="10502" max="10506" width="10.7109375" style="164"/>
    <col min="10507" max="10507" width="12.78515625" style="164" customWidth="1"/>
    <col min="10508" max="10744" width="10.7109375" style="164"/>
    <col min="10745" max="10745" width="2.0703125" style="164" customWidth="1"/>
    <col min="10746" max="10746" width="3.78515625" style="164" customWidth="1"/>
    <col min="10747" max="10747" width="14.28515625" style="164" customWidth="1"/>
    <col min="10748" max="10752" width="7.7109375" style="164" customWidth="1"/>
    <col min="10753" max="10756" width="8.5703125" style="164" customWidth="1"/>
    <col min="10757" max="10757" width="1.7109375" style="164" customWidth="1"/>
    <col min="10758" max="10762" width="10.7109375" style="164"/>
    <col min="10763" max="10763" width="12.78515625" style="164" customWidth="1"/>
    <col min="10764" max="11000" width="10.7109375" style="164"/>
    <col min="11001" max="11001" width="2.0703125" style="164" customWidth="1"/>
    <col min="11002" max="11002" width="3.78515625" style="164" customWidth="1"/>
    <col min="11003" max="11003" width="14.28515625" style="164" customWidth="1"/>
    <col min="11004" max="11008" width="7.7109375" style="164" customWidth="1"/>
    <col min="11009" max="11012" width="8.5703125" style="164" customWidth="1"/>
    <col min="11013" max="11013" width="1.7109375" style="164" customWidth="1"/>
    <col min="11014" max="11018" width="10.7109375" style="164"/>
    <col min="11019" max="11019" width="12.78515625" style="164" customWidth="1"/>
    <col min="11020" max="11256" width="10.7109375" style="164"/>
    <col min="11257" max="11257" width="2.0703125" style="164" customWidth="1"/>
    <col min="11258" max="11258" width="3.78515625" style="164" customWidth="1"/>
    <col min="11259" max="11259" width="14.28515625" style="164" customWidth="1"/>
    <col min="11260" max="11264" width="7.7109375" style="164" customWidth="1"/>
    <col min="11265" max="11268" width="8.5703125" style="164" customWidth="1"/>
    <col min="11269" max="11269" width="1.7109375" style="164" customWidth="1"/>
    <col min="11270" max="11274" width="10.7109375" style="164"/>
    <col min="11275" max="11275" width="12.78515625" style="164" customWidth="1"/>
    <col min="11276" max="11512" width="10.7109375" style="164"/>
    <col min="11513" max="11513" width="2.0703125" style="164" customWidth="1"/>
    <col min="11514" max="11514" width="3.78515625" style="164" customWidth="1"/>
    <col min="11515" max="11515" width="14.28515625" style="164" customWidth="1"/>
    <col min="11516" max="11520" width="7.7109375" style="164" customWidth="1"/>
    <col min="11521" max="11524" width="8.5703125" style="164" customWidth="1"/>
    <col min="11525" max="11525" width="1.7109375" style="164" customWidth="1"/>
    <col min="11526" max="11530" width="10.7109375" style="164"/>
    <col min="11531" max="11531" width="12.78515625" style="164" customWidth="1"/>
    <col min="11532" max="11768" width="10.7109375" style="164"/>
    <col min="11769" max="11769" width="2.0703125" style="164" customWidth="1"/>
    <col min="11770" max="11770" width="3.78515625" style="164" customWidth="1"/>
    <col min="11771" max="11771" width="14.28515625" style="164" customWidth="1"/>
    <col min="11772" max="11776" width="7.7109375" style="164" customWidth="1"/>
    <col min="11777" max="11780" width="8.5703125" style="164" customWidth="1"/>
    <col min="11781" max="11781" width="1.7109375" style="164" customWidth="1"/>
    <col min="11782" max="11786" width="10.7109375" style="164"/>
    <col min="11787" max="11787" width="12.78515625" style="164" customWidth="1"/>
    <col min="11788" max="12024" width="10.7109375" style="164"/>
    <col min="12025" max="12025" width="2.0703125" style="164" customWidth="1"/>
    <col min="12026" max="12026" width="3.78515625" style="164" customWidth="1"/>
    <col min="12027" max="12027" width="14.28515625" style="164" customWidth="1"/>
    <col min="12028" max="12032" width="7.7109375" style="164" customWidth="1"/>
    <col min="12033" max="12036" width="8.5703125" style="164" customWidth="1"/>
    <col min="12037" max="12037" width="1.7109375" style="164" customWidth="1"/>
    <col min="12038" max="12042" width="10.7109375" style="164"/>
    <col min="12043" max="12043" width="12.78515625" style="164" customWidth="1"/>
    <col min="12044" max="12280" width="10.7109375" style="164"/>
    <col min="12281" max="12281" width="2.0703125" style="164" customWidth="1"/>
    <col min="12282" max="12282" width="3.78515625" style="164" customWidth="1"/>
    <col min="12283" max="12283" width="14.28515625" style="164" customWidth="1"/>
    <col min="12284" max="12288" width="7.7109375" style="164" customWidth="1"/>
    <col min="12289" max="12292" width="8.5703125" style="164" customWidth="1"/>
    <col min="12293" max="12293" width="1.7109375" style="164" customWidth="1"/>
    <col min="12294" max="12298" width="10.7109375" style="164"/>
    <col min="12299" max="12299" width="12.78515625" style="164" customWidth="1"/>
    <col min="12300" max="12536" width="10.7109375" style="164"/>
    <col min="12537" max="12537" width="2.0703125" style="164" customWidth="1"/>
    <col min="12538" max="12538" width="3.78515625" style="164" customWidth="1"/>
    <col min="12539" max="12539" width="14.28515625" style="164" customWidth="1"/>
    <col min="12540" max="12544" width="7.7109375" style="164" customWidth="1"/>
    <col min="12545" max="12548" width="8.5703125" style="164" customWidth="1"/>
    <col min="12549" max="12549" width="1.7109375" style="164" customWidth="1"/>
    <col min="12550" max="12554" width="10.7109375" style="164"/>
    <col min="12555" max="12555" width="12.78515625" style="164" customWidth="1"/>
    <col min="12556" max="12792" width="10.7109375" style="164"/>
    <col min="12793" max="12793" width="2.0703125" style="164" customWidth="1"/>
    <col min="12794" max="12794" width="3.78515625" style="164" customWidth="1"/>
    <col min="12795" max="12795" width="14.28515625" style="164" customWidth="1"/>
    <col min="12796" max="12800" width="7.7109375" style="164" customWidth="1"/>
    <col min="12801" max="12804" width="8.5703125" style="164" customWidth="1"/>
    <col min="12805" max="12805" width="1.7109375" style="164" customWidth="1"/>
    <col min="12806" max="12810" width="10.7109375" style="164"/>
    <col min="12811" max="12811" width="12.78515625" style="164" customWidth="1"/>
    <col min="12812" max="13048" width="10.7109375" style="164"/>
    <col min="13049" max="13049" width="2.0703125" style="164" customWidth="1"/>
    <col min="13050" max="13050" width="3.78515625" style="164" customWidth="1"/>
    <col min="13051" max="13051" width="14.28515625" style="164" customWidth="1"/>
    <col min="13052" max="13056" width="7.7109375" style="164" customWidth="1"/>
    <col min="13057" max="13060" width="8.5703125" style="164" customWidth="1"/>
    <col min="13061" max="13061" width="1.7109375" style="164" customWidth="1"/>
    <col min="13062" max="13066" width="10.7109375" style="164"/>
    <col min="13067" max="13067" width="12.78515625" style="164" customWidth="1"/>
    <col min="13068" max="13304" width="10.7109375" style="164"/>
    <col min="13305" max="13305" width="2.0703125" style="164" customWidth="1"/>
    <col min="13306" max="13306" width="3.78515625" style="164" customWidth="1"/>
    <col min="13307" max="13307" width="14.28515625" style="164" customWidth="1"/>
    <col min="13308" max="13312" width="7.7109375" style="164" customWidth="1"/>
    <col min="13313" max="13316" width="8.5703125" style="164" customWidth="1"/>
    <col min="13317" max="13317" width="1.7109375" style="164" customWidth="1"/>
    <col min="13318" max="13322" width="10.7109375" style="164"/>
    <col min="13323" max="13323" width="12.78515625" style="164" customWidth="1"/>
    <col min="13324" max="13560" width="10.7109375" style="164"/>
    <col min="13561" max="13561" width="2.0703125" style="164" customWidth="1"/>
    <col min="13562" max="13562" width="3.78515625" style="164" customWidth="1"/>
    <col min="13563" max="13563" width="14.28515625" style="164" customWidth="1"/>
    <col min="13564" max="13568" width="7.7109375" style="164" customWidth="1"/>
    <col min="13569" max="13572" width="8.5703125" style="164" customWidth="1"/>
    <col min="13573" max="13573" width="1.7109375" style="164" customWidth="1"/>
    <col min="13574" max="13578" width="10.7109375" style="164"/>
    <col min="13579" max="13579" width="12.78515625" style="164" customWidth="1"/>
    <col min="13580" max="13816" width="10.7109375" style="164"/>
    <col min="13817" max="13817" width="2.0703125" style="164" customWidth="1"/>
    <col min="13818" max="13818" width="3.78515625" style="164" customWidth="1"/>
    <col min="13819" max="13819" width="14.28515625" style="164" customWidth="1"/>
    <col min="13820" max="13824" width="7.7109375" style="164" customWidth="1"/>
    <col min="13825" max="13828" width="8.5703125" style="164" customWidth="1"/>
    <col min="13829" max="13829" width="1.7109375" style="164" customWidth="1"/>
    <col min="13830" max="13834" width="10.7109375" style="164"/>
    <col min="13835" max="13835" width="12.78515625" style="164" customWidth="1"/>
    <col min="13836" max="14072" width="10.7109375" style="164"/>
    <col min="14073" max="14073" width="2.0703125" style="164" customWidth="1"/>
    <col min="14074" max="14074" width="3.78515625" style="164" customWidth="1"/>
    <col min="14075" max="14075" width="14.28515625" style="164" customWidth="1"/>
    <col min="14076" max="14080" width="7.7109375" style="164" customWidth="1"/>
    <col min="14081" max="14084" width="8.5703125" style="164" customWidth="1"/>
    <col min="14085" max="14085" width="1.7109375" style="164" customWidth="1"/>
    <col min="14086" max="14090" width="10.7109375" style="164"/>
    <col min="14091" max="14091" width="12.78515625" style="164" customWidth="1"/>
    <col min="14092" max="14328" width="10.7109375" style="164"/>
    <col min="14329" max="14329" width="2.0703125" style="164" customWidth="1"/>
    <col min="14330" max="14330" width="3.78515625" style="164" customWidth="1"/>
    <col min="14331" max="14331" width="14.28515625" style="164" customWidth="1"/>
    <col min="14332" max="14336" width="7.7109375" style="164" customWidth="1"/>
    <col min="14337" max="14340" width="8.5703125" style="164" customWidth="1"/>
    <col min="14341" max="14341" width="1.7109375" style="164" customWidth="1"/>
    <col min="14342" max="14346" width="10.7109375" style="164"/>
    <col min="14347" max="14347" width="12.78515625" style="164" customWidth="1"/>
    <col min="14348" max="14584" width="10.7109375" style="164"/>
    <col min="14585" max="14585" width="2.0703125" style="164" customWidth="1"/>
    <col min="14586" max="14586" width="3.78515625" style="164" customWidth="1"/>
    <col min="14587" max="14587" width="14.28515625" style="164" customWidth="1"/>
    <col min="14588" max="14592" width="7.7109375" style="164" customWidth="1"/>
    <col min="14593" max="14596" width="8.5703125" style="164" customWidth="1"/>
    <col min="14597" max="14597" width="1.7109375" style="164" customWidth="1"/>
    <col min="14598" max="14602" width="10.7109375" style="164"/>
    <col min="14603" max="14603" width="12.78515625" style="164" customWidth="1"/>
    <col min="14604" max="14840" width="10.7109375" style="164"/>
    <col min="14841" max="14841" width="2.0703125" style="164" customWidth="1"/>
    <col min="14842" max="14842" width="3.78515625" style="164" customWidth="1"/>
    <col min="14843" max="14843" width="14.28515625" style="164" customWidth="1"/>
    <col min="14844" max="14848" width="7.7109375" style="164" customWidth="1"/>
    <col min="14849" max="14852" width="8.5703125" style="164" customWidth="1"/>
    <col min="14853" max="14853" width="1.7109375" style="164" customWidth="1"/>
    <col min="14854" max="14858" width="10.7109375" style="164"/>
    <col min="14859" max="14859" width="12.78515625" style="164" customWidth="1"/>
    <col min="14860" max="15096" width="10.7109375" style="164"/>
    <col min="15097" max="15097" width="2.0703125" style="164" customWidth="1"/>
    <col min="15098" max="15098" width="3.78515625" style="164" customWidth="1"/>
    <col min="15099" max="15099" width="14.28515625" style="164" customWidth="1"/>
    <col min="15100" max="15104" width="7.7109375" style="164" customWidth="1"/>
    <col min="15105" max="15108" width="8.5703125" style="164" customWidth="1"/>
    <col min="15109" max="15109" width="1.7109375" style="164" customWidth="1"/>
    <col min="15110" max="15114" width="10.7109375" style="164"/>
    <col min="15115" max="15115" width="12.78515625" style="164" customWidth="1"/>
    <col min="15116" max="15352" width="10.7109375" style="164"/>
    <col min="15353" max="15353" width="2.0703125" style="164" customWidth="1"/>
    <col min="15354" max="15354" width="3.78515625" style="164" customWidth="1"/>
    <col min="15355" max="15355" width="14.28515625" style="164" customWidth="1"/>
    <col min="15356" max="15360" width="7.7109375" style="164" customWidth="1"/>
    <col min="15361" max="15364" width="8.5703125" style="164" customWidth="1"/>
    <col min="15365" max="15365" width="1.7109375" style="164" customWidth="1"/>
    <col min="15366" max="15370" width="10.7109375" style="164"/>
    <col min="15371" max="15371" width="12.78515625" style="164" customWidth="1"/>
    <col min="15372" max="15608" width="10.7109375" style="164"/>
    <col min="15609" max="15609" width="2.0703125" style="164" customWidth="1"/>
    <col min="15610" max="15610" width="3.78515625" style="164" customWidth="1"/>
    <col min="15611" max="15611" width="14.28515625" style="164" customWidth="1"/>
    <col min="15612" max="15616" width="7.7109375" style="164" customWidth="1"/>
    <col min="15617" max="15620" width="8.5703125" style="164" customWidth="1"/>
    <col min="15621" max="15621" width="1.7109375" style="164" customWidth="1"/>
    <col min="15622" max="15626" width="10.7109375" style="164"/>
    <col min="15627" max="15627" width="12.78515625" style="164" customWidth="1"/>
    <col min="15628" max="15864" width="10.7109375" style="164"/>
    <col min="15865" max="15865" width="2.0703125" style="164" customWidth="1"/>
    <col min="15866" max="15866" width="3.78515625" style="164" customWidth="1"/>
    <col min="15867" max="15867" width="14.28515625" style="164" customWidth="1"/>
    <col min="15868" max="15872" width="7.7109375" style="164" customWidth="1"/>
    <col min="15873" max="15876" width="8.5703125" style="164" customWidth="1"/>
    <col min="15877" max="15877" width="1.7109375" style="164" customWidth="1"/>
    <col min="15878" max="15882" width="10.7109375" style="164"/>
    <col min="15883" max="15883" width="12.78515625" style="164" customWidth="1"/>
    <col min="15884" max="16120" width="10.7109375" style="164"/>
    <col min="16121" max="16121" width="2.0703125" style="164" customWidth="1"/>
    <col min="16122" max="16122" width="3.78515625" style="164" customWidth="1"/>
    <col min="16123" max="16123" width="14.28515625" style="164" customWidth="1"/>
    <col min="16124" max="16128" width="7.7109375" style="164" customWidth="1"/>
    <col min="16129" max="16132" width="8.5703125" style="164" customWidth="1"/>
    <col min="16133" max="16133" width="1.7109375" style="164" customWidth="1"/>
    <col min="16134" max="16138" width="10.7109375" style="164"/>
    <col min="16139" max="16139" width="12.78515625" style="164" customWidth="1"/>
    <col min="16140" max="16384" width="10.7109375" style="164"/>
  </cols>
  <sheetData>
    <row r="1" spans="2:13">
      <c r="B1" s="1" t="s">
        <v>124</v>
      </c>
      <c r="I1" s="55"/>
      <c r="J1" s="55"/>
      <c r="K1" s="55"/>
      <c r="L1" s="55"/>
    </row>
    <row r="2" spans="2:13" ht="17" thickBot="1">
      <c r="B2" s="426"/>
      <c r="C2" s="426"/>
      <c r="D2" s="426"/>
      <c r="E2" s="426"/>
      <c r="F2" s="426"/>
      <c r="G2" s="426"/>
      <c r="H2" s="426"/>
      <c r="I2" s="56"/>
      <c r="J2" s="57"/>
      <c r="K2" s="57" t="s">
        <v>83</v>
      </c>
    </row>
    <row r="3" spans="2:13">
      <c r="B3" s="427"/>
      <c r="C3" s="428" t="s">
        <v>121</v>
      </c>
      <c r="D3" s="384"/>
      <c r="E3" s="384"/>
      <c r="F3" s="429"/>
      <c r="G3" s="429"/>
      <c r="H3" s="430"/>
      <c r="I3" s="65" t="s">
        <v>36</v>
      </c>
      <c r="J3" s="386"/>
      <c r="K3" s="65" t="s">
        <v>37</v>
      </c>
      <c r="L3" s="66"/>
      <c r="M3" s="431"/>
    </row>
    <row r="4" spans="2:13" ht="13.5" customHeight="1">
      <c r="B4" s="10"/>
      <c r="C4" s="432"/>
      <c r="D4" s="390" t="s">
        <v>38</v>
      </c>
      <c r="E4" s="390" t="s">
        <v>39</v>
      </c>
      <c r="F4" s="433" t="s">
        <v>40</v>
      </c>
      <c r="G4" s="433" t="s">
        <v>125</v>
      </c>
      <c r="H4" s="434" t="s">
        <v>126</v>
      </c>
      <c r="I4" s="71"/>
      <c r="J4" s="391"/>
      <c r="K4" s="71"/>
      <c r="L4" s="72"/>
      <c r="M4" s="431"/>
    </row>
    <row r="5" spans="2:13" ht="23" thickBot="1">
      <c r="B5" s="435" t="s">
        <v>122</v>
      </c>
      <c r="C5" s="436"/>
      <c r="D5" s="75" t="s">
        <v>127</v>
      </c>
      <c r="E5" s="252"/>
      <c r="F5" s="181"/>
      <c r="G5" s="252" t="s">
        <v>45</v>
      </c>
      <c r="H5" s="181" t="s">
        <v>107</v>
      </c>
      <c r="I5" s="78" t="s">
        <v>86</v>
      </c>
      <c r="J5" s="395" t="s">
        <v>48</v>
      </c>
      <c r="K5" s="340" t="s">
        <v>87</v>
      </c>
      <c r="L5" s="253" t="s">
        <v>50</v>
      </c>
      <c r="M5" s="431"/>
    </row>
    <row r="6" spans="2:13" ht="13.5" customHeight="1">
      <c r="B6" s="427"/>
      <c r="C6" s="437" t="s">
        <v>51</v>
      </c>
      <c r="D6" s="438">
        <v>2524</v>
      </c>
      <c r="E6" s="438">
        <v>2763</v>
      </c>
      <c r="F6" s="439">
        <v>2988</v>
      </c>
      <c r="G6" s="439">
        <v>4459</v>
      </c>
      <c r="H6" s="440">
        <v>2670</v>
      </c>
      <c r="I6" s="89">
        <f>H6-G6</f>
        <v>-1789</v>
      </c>
      <c r="J6" s="120">
        <f>IF(AND(G6=0,H6&gt;0),"皆増　",IF(AND(G6&gt;0,H6=0),"皆減　",IF(AND(G6=0,H6=0),"",ROUND(I6/G6*100,1))))</f>
        <v>-40.1</v>
      </c>
      <c r="K6" s="89">
        <f>H6-D6</f>
        <v>146</v>
      </c>
      <c r="L6" s="90">
        <f>IF(AND($D6=0,H6&gt;0),"皆増　",IF(AND($D6&gt;0,H6=0),"皆減　",IF(AND($D6=0,H6=0),"",ROUND(K6/$D6*100,1))))</f>
        <v>5.8</v>
      </c>
      <c r="M6" s="431"/>
    </row>
    <row r="7" spans="2:13" ht="13.5" customHeight="1">
      <c r="B7" s="10"/>
      <c r="C7" s="441" t="s">
        <v>128</v>
      </c>
      <c r="D7" s="438"/>
      <c r="E7" s="438">
        <v>0</v>
      </c>
      <c r="F7" s="439">
        <v>0</v>
      </c>
      <c r="G7" s="439">
        <v>0</v>
      </c>
      <c r="H7" s="440">
        <v>0</v>
      </c>
      <c r="I7" s="87">
        <f t="shared" ref="I7:I37" si="0">H7-G7</f>
        <v>0</v>
      </c>
      <c r="J7" s="88" t="str">
        <f t="shared" ref="J7:J37" si="1">IF(AND(G7=0,H7&gt;0),"皆増　",IF(AND(G7&gt;0,H7=0),"皆減　",IF(AND(G7=0,H7=0),"",ROUND(I7/G7*100,1))))</f>
        <v/>
      </c>
      <c r="K7" s="89">
        <f t="shared" ref="K7:K37" si="2">H7-D7</f>
        <v>0</v>
      </c>
      <c r="L7" s="120" t="str">
        <f t="shared" ref="L7:L37" si="3">IF(AND($D7=0,H7&gt;0),"皆増　",IF(AND($D7&gt;0,H7=0),"皆減　",IF(AND($D7=0,H7=0),"",ROUND(K7/$D7*100,1))))</f>
        <v/>
      </c>
      <c r="M7" s="431"/>
    </row>
    <row r="8" spans="2:13" ht="13.5" customHeight="1">
      <c r="B8" s="10"/>
      <c r="C8" s="441" t="s">
        <v>53</v>
      </c>
      <c r="D8" s="438"/>
      <c r="E8" s="438">
        <v>0</v>
      </c>
      <c r="F8" s="439">
        <v>0</v>
      </c>
      <c r="G8" s="439">
        <v>0</v>
      </c>
      <c r="H8" s="440">
        <v>0</v>
      </c>
      <c r="I8" s="87">
        <f t="shared" si="0"/>
        <v>0</v>
      </c>
      <c r="J8" s="88" t="str">
        <f t="shared" si="1"/>
        <v/>
      </c>
      <c r="K8" s="89">
        <f t="shared" si="2"/>
        <v>0</v>
      </c>
      <c r="L8" s="120" t="str">
        <f t="shared" si="3"/>
        <v/>
      </c>
      <c r="M8" s="431"/>
    </row>
    <row r="9" spans="2:13" ht="13.5" customHeight="1">
      <c r="B9" s="442" t="s">
        <v>54</v>
      </c>
      <c r="C9" s="441" t="s">
        <v>55</v>
      </c>
      <c r="D9" s="438"/>
      <c r="E9" s="438">
        <v>0</v>
      </c>
      <c r="F9" s="439">
        <v>0</v>
      </c>
      <c r="G9" s="439">
        <v>0</v>
      </c>
      <c r="H9" s="440">
        <v>0</v>
      </c>
      <c r="I9" s="87">
        <f t="shared" si="0"/>
        <v>0</v>
      </c>
      <c r="J9" s="88" t="str">
        <f t="shared" si="1"/>
        <v/>
      </c>
      <c r="K9" s="89">
        <f t="shared" si="2"/>
        <v>0</v>
      </c>
      <c r="L9" s="120" t="str">
        <f t="shared" si="3"/>
        <v/>
      </c>
      <c r="M9" s="431"/>
    </row>
    <row r="10" spans="2:13" ht="13.5" customHeight="1">
      <c r="B10" s="10"/>
      <c r="C10" s="441" t="s">
        <v>56</v>
      </c>
      <c r="D10" s="438">
        <v>8843</v>
      </c>
      <c r="E10" s="438">
        <v>9698</v>
      </c>
      <c r="F10" s="439">
        <v>6927</v>
      </c>
      <c r="G10" s="439">
        <v>6447</v>
      </c>
      <c r="H10" s="440">
        <v>7266</v>
      </c>
      <c r="I10" s="87">
        <f t="shared" si="0"/>
        <v>819</v>
      </c>
      <c r="J10" s="88">
        <f t="shared" si="1"/>
        <v>12.7</v>
      </c>
      <c r="K10" s="89">
        <f t="shared" si="2"/>
        <v>-1577</v>
      </c>
      <c r="L10" s="120">
        <f t="shared" si="3"/>
        <v>-17.8</v>
      </c>
      <c r="M10" s="431"/>
    </row>
    <row r="11" spans="2:13" ht="13.5" customHeight="1">
      <c r="B11" s="10"/>
      <c r="C11" s="441" t="s">
        <v>57</v>
      </c>
      <c r="D11" s="438">
        <v>22172</v>
      </c>
      <c r="E11" s="438">
        <v>21428</v>
      </c>
      <c r="F11" s="439">
        <v>21035</v>
      </c>
      <c r="G11" s="439">
        <v>20853</v>
      </c>
      <c r="H11" s="440">
        <v>20617</v>
      </c>
      <c r="I11" s="87">
        <f t="shared" si="0"/>
        <v>-236</v>
      </c>
      <c r="J11" s="88">
        <f t="shared" si="1"/>
        <v>-1.1000000000000001</v>
      </c>
      <c r="K11" s="89">
        <f t="shared" si="2"/>
        <v>-1555</v>
      </c>
      <c r="L11" s="120">
        <f t="shared" si="3"/>
        <v>-7</v>
      </c>
      <c r="M11" s="431"/>
    </row>
    <row r="12" spans="2:13" ht="13.5" customHeight="1">
      <c r="B12" s="442" t="s">
        <v>58</v>
      </c>
      <c r="C12" s="441" t="s">
        <v>59</v>
      </c>
      <c r="D12" s="438">
        <v>1754</v>
      </c>
      <c r="E12" s="438">
        <v>1903</v>
      </c>
      <c r="F12" s="439">
        <v>2253</v>
      </c>
      <c r="G12" s="439">
        <v>2335</v>
      </c>
      <c r="H12" s="440">
        <v>2200</v>
      </c>
      <c r="I12" s="87">
        <f t="shared" si="0"/>
        <v>-135</v>
      </c>
      <c r="J12" s="88">
        <f t="shared" si="1"/>
        <v>-5.8</v>
      </c>
      <c r="K12" s="89">
        <f t="shared" si="2"/>
        <v>446</v>
      </c>
      <c r="L12" s="120">
        <f t="shared" si="3"/>
        <v>25.4</v>
      </c>
      <c r="M12" s="431"/>
    </row>
    <row r="13" spans="2:13" ht="13.5" customHeight="1">
      <c r="B13" s="442"/>
      <c r="C13" s="441" t="s">
        <v>108</v>
      </c>
      <c r="D13" s="438">
        <v>1437</v>
      </c>
      <c r="E13" s="438">
        <v>1476</v>
      </c>
      <c r="F13" s="439">
        <v>1819</v>
      </c>
      <c r="G13" s="439">
        <v>1993</v>
      </c>
      <c r="H13" s="440">
        <v>1937</v>
      </c>
      <c r="I13" s="87">
        <f t="shared" si="0"/>
        <v>-56</v>
      </c>
      <c r="J13" s="88">
        <f t="shared" si="1"/>
        <v>-2.8</v>
      </c>
      <c r="K13" s="89">
        <f t="shared" si="2"/>
        <v>500</v>
      </c>
      <c r="L13" s="120">
        <f t="shared" si="3"/>
        <v>34.799999999999997</v>
      </c>
      <c r="M13" s="431"/>
    </row>
    <row r="14" spans="2:13" ht="13.5" customHeight="1">
      <c r="B14" s="442"/>
      <c r="C14" s="441" t="s">
        <v>109</v>
      </c>
      <c r="D14" s="438"/>
      <c r="E14" s="438"/>
      <c r="F14" s="439"/>
      <c r="G14" s="439">
        <v>64</v>
      </c>
      <c r="H14" s="440">
        <v>61</v>
      </c>
      <c r="I14" s="87">
        <f>H14-G14</f>
        <v>-3</v>
      </c>
      <c r="J14" s="88">
        <f>IF(AND(G14=0,H14&gt;0),"皆増　",IF(AND(G14&gt;0,H14=0),"皆減　",IF(AND(G14=0,H14=0),"",ROUND(I14/G14*100,1))))</f>
        <v>-4.7</v>
      </c>
      <c r="K14" s="89">
        <f>H14-D14</f>
        <v>61</v>
      </c>
      <c r="L14" s="120" t="str">
        <f>IF(AND($D14=0,H14&gt;0),"皆増　",IF(AND($D14&gt;0,H14=0),"皆減　",IF(AND($D14=0,H14=0),"",ROUND(K14/$D14*100,1))))</f>
        <v>皆増　</v>
      </c>
      <c r="M14" s="431"/>
    </row>
    <row r="15" spans="2:13" ht="13.5" customHeight="1">
      <c r="B15" s="442"/>
      <c r="C15" s="441" t="s">
        <v>91</v>
      </c>
      <c r="D15" s="438">
        <v>13</v>
      </c>
      <c r="E15" s="438">
        <v>13</v>
      </c>
      <c r="F15" s="439">
        <v>13</v>
      </c>
      <c r="G15" s="439">
        <v>87</v>
      </c>
      <c r="H15" s="440">
        <v>95</v>
      </c>
      <c r="I15" s="87">
        <f t="shared" si="0"/>
        <v>8</v>
      </c>
      <c r="J15" s="88">
        <f t="shared" si="1"/>
        <v>9.1999999999999993</v>
      </c>
      <c r="K15" s="89">
        <f t="shared" si="2"/>
        <v>82</v>
      </c>
      <c r="L15" s="120">
        <f t="shared" si="3"/>
        <v>630.79999999999995</v>
      </c>
      <c r="M15" s="431"/>
    </row>
    <row r="16" spans="2:13" ht="13.5" customHeight="1">
      <c r="B16" s="10"/>
      <c r="C16" s="441" t="s">
        <v>63</v>
      </c>
      <c r="D16" s="438"/>
      <c r="E16" s="438">
        <v>0</v>
      </c>
      <c r="F16" s="439">
        <v>0</v>
      </c>
      <c r="G16" s="439">
        <v>0</v>
      </c>
      <c r="H16" s="440">
        <v>0</v>
      </c>
      <c r="I16" s="87">
        <f t="shared" si="0"/>
        <v>0</v>
      </c>
      <c r="J16" s="88" t="str">
        <f t="shared" si="1"/>
        <v/>
      </c>
      <c r="K16" s="89">
        <f t="shared" si="2"/>
        <v>0</v>
      </c>
      <c r="L16" s="120" t="str">
        <f t="shared" si="3"/>
        <v/>
      </c>
      <c r="M16" s="431"/>
    </row>
    <row r="17" spans="2:13" ht="13.5" customHeight="1">
      <c r="B17" s="442" t="s">
        <v>64</v>
      </c>
      <c r="C17" s="441" t="s">
        <v>65</v>
      </c>
      <c r="D17" s="438"/>
      <c r="E17" s="438">
        <v>0</v>
      </c>
      <c r="F17" s="439">
        <v>0</v>
      </c>
      <c r="G17" s="439">
        <v>0</v>
      </c>
      <c r="H17" s="440">
        <v>0</v>
      </c>
      <c r="I17" s="87">
        <f t="shared" si="0"/>
        <v>0</v>
      </c>
      <c r="J17" s="88" t="str">
        <f t="shared" si="1"/>
        <v/>
      </c>
      <c r="K17" s="89">
        <f t="shared" si="2"/>
        <v>0</v>
      </c>
      <c r="L17" s="120" t="str">
        <f t="shared" si="3"/>
        <v/>
      </c>
      <c r="M17" s="431"/>
    </row>
    <row r="18" spans="2:13" ht="13.5" customHeight="1">
      <c r="B18" s="10"/>
      <c r="C18" s="441" t="s">
        <v>129</v>
      </c>
      <c r="D18" s="438">
        <v>29</v>
      </c>
      <c r="E18" s="438">
        <v>30</v>
      </c>
      <c r="F18" s="439">
        <v>30</v>
      </c>
      <c r="G18" s="439">
        <v>15</v>
      </c>
      <c r="H18" s="440">
        <v>19</v>
      </c>
      <c r="I18" s="87">
        <f t="shared" si="0"/>
        <v>4</v>
      </c>
      <c r="J18" s="88">
        <f t="shared" si="1"/>
        <v>26.7</v>
      </c>
      <c r="K18" s="89">
        <f t="shared" si="2"/>
        <v>-10</v>
      </c>
      <c r="L18" s="120">
        <f t="shared" si="3"/>
        <v>-34.5</v>
      </c>
      <c r="M18" s="431"/>
    </row>
    <row r="19" spans="2:13" ht="13.5" customHeight="1">
      <c r="B19" s="10"/>
      <c r="C19" s="443" t="s">
        <v>130</v>
      </c>
      <c r="D19" s="444"/>
      <c r="E19" s="444">
        <v>0</v>
      </c>
      <c r="F19" s="445">
        <v>0</v>
      </c>
      <c r="G19" s="445">
        <v>0</v>
      </c>
      <c r="H19" s="446">
        <v>0</v>
      </c>
      <c r="I19" s="104">
        <f t="shared" si="0"/>
        <v>0</v>
      </c>
      <c r="J19" s="105" t="str">
        <f t="shared" si="1"/>
        <v/>
      </c>
      <c r="K19" s="106">
        <f t="shared" si="2"/>
        <v>0</v>
      </c>
      <c r="L19" s="128" t="str">
        <f t="shared" si="3"/>
        <v/>
      </c>
      <c r="M19" s="431"/>
    </row>
    <row r="20" spans="2:13" ht="13.5" customHeight="1" thickBot="1">
      <c r="B20" s="447"/>
      <c r="C20" s="448" t="s">
        <v>68</v>
      </c>
      <c r="D20" s="449">
        <v>36772</v>
      </c>
      <c r="E20" s="449">
        <v>37311</v>
      </c>
      <c r="F20" s="450">
        <v>35066</v>
      </c>
      <c r="G20" s="450">
        <v>36252</v>
      </c>
      <c r="H20" s="451">
        <v>34864</v>
      </c>
      <c r="I20" s="112">
        <f t="shared" si="0"/>
        <v>-1388</v>
      </c>
      <c r="J20" s="113">
        <f t="shared" si="1"/>
        <v>-3.8</v>
      </c>
      <c r="K20" s="114">
        <f t="shared" si="2"/>
        <v>-1908</v>
      </c>
      <c r="L20" s="217">
        <f t="shared" si="3"/>
        <v>-5.2</v>
      </c>
      <c r="M20" s="431"/>
    </row>
    <row r="21" spans="2:13" ht="13.5" customHeight="1">
      <c r="B21" s="10"/>
      <c r="C21" s="441" t="s">
        <v>69</v>
      </c>
      <c r="D21" s="438">
        <v>54</v>
      </c>
      <c r="E21" s="438">
        <v>36</v>
      </c>
      <c r="F21" s="439">
        <v>26</v>
      </c>
      <c r="G21" s="439">
        <v>33</v>
      </c>
      <c r="H21" s="440">
        <v>32</v>
      </c>
      <c r="I21" s="87">
        <f t="shared" si="0"/>
        <v>-1</v>
      </c>
      <c r="J21" s="88">
        <f t="shared" si="1"/>
        <v>-3</v>
      </c>
      <c r="K21" s="89">
        <f t="shared" si="2"/>
        <v>-22</v>
      </c>
      <c r="L21" s="120">
        <f t="shared" si="3"/>
        <v>-40.700000000000003</v>
      </c>
      <c r="M21" s="431"/>
    </row>
    <row r="22" spans="2:13" ht="13.5" customHeight="1">
      <c r="B22" s="10"/>
      <c r="C22" s="441" t="s">
        <v>70</v>
      </c>
      <c r="D22" s="438">
        <v>130</v>
      </c>
      <c r="E22" s="438">
        <v>110</v>
      </c>
      <c r="F22" s="439">
        <v>149</v>
      </c>
      <c r="G22" s="439">
        <v>146</v>
      </c>
      <c r="H22" s="440">
        <v>113</v>
      </c>
      <c r="I22" s="116">
        <f t="shared" si="0"/>
        <v>-33</v>
      </c>
      <c r="J22" s="88">
        <f t="shared" si="1"/>
        <v>-22.6</v>
      </c>
      <c r="K22" s="117">
        <f t="shared" si="2"/>
        <v>-17</v>
      </c>
      <c r="L22" s="120">
        <f t="shared" si="3"/>
        <v>-13.1</v>
      </c>
      <c r="M22" s="431"/>
    </row>
    <row r="23" spans="2:13" ht="13.5" customHeight="1">
      <c r="B23" s="10"/>
      <c r="C23" s="452" t="s">
        <v>71</v>
      </c>
      <c r="D23" s="438"/>
      <c r="E23" s="438">
        <v>0</v>
      </c>
      <c r="F23" s="439">
        <v>0</v>
      </c>
      <c r="G23" s="439">
        <v>0</v>
      </c>
      <c r="H23" s="440">
        <v>0</v>
      </c>
      <c r="I23" s="87">
        <f t="shared" si="0"/>
        <v>0</v>
      </c>
      <c r="J23" s="88" t="str">
        <f t="shared" si="1"/>
        <v/>
      </c>
      <c r="K23" s="89">
        <f t="shared" si="2"/>
        <v>0</v>
      </c>
      <c r="L23" s="120" t="str">
        <f t="shared" si="3"/>
        <v/>
      </c>
      <c r="M23" s="431"/>
    </row>
    <row r="24" spans="2:13" ht="13.5" customHeight="1">
      <c r="B24" s="10"/>
      <c r="C24" s="441" t="s">
        <v>57</v>
      </c>
      <c r="D24" s="438">
        <v>2310</v>
      </c>
      <c r="E24" s="438">
        <v>2173</v>
      </c>
      <c r="F24" s="439">
        <v>1694</v>
      </c>
      <c r="G24" s="439">
        <v>1330</v>
      </c>
      <c r="H24" s="453">
        <v>1311</v>
      </c>
      <c r="I24" s="87">
        <f t="shared" si="0"/>
        <v>-19</v>
      </c>
      <c r="J24" s="88">
        <f t="shared" si="1"/>
        <v>-1.4</v>
      </c>
      <c r="K24" s="89">
        <f t="shared" si="2"/>
        <v>-999</v>
      </c>
      <c r="L24" s="120">
        <f t="shared" si="3"/>
        <v>-43.2</v>
      </c>
      <c r="M24" s="431"/>
    </row>
    <row r="25" spans="2:13" ht="13.5" customHeight="1">
      <c r="B25" s="442" t="s">
        <v>54</v>
      </c>
      <c r="C25" s="441" t="s">
        <v>59</v>
      </c>
      <c r="D25" s="438">
        <v>1208</v>
      </c>
      <c r="E25" s="438">
        <v>1134</v>
      </c>
      <c r="F25" s="454">
        <v>734</v>
      </c>
      <c r="G25" s="454">
        <v>518</v>
      </c>
      <c r="H25" s="440">
        <v>502</v>
      </c>
      <c r="I25" s="116">
        <f t="shared" si="0"/>
        <v>-16</v>
      </c>
      <c r="J25" s="88">
        <f t="shared" si="1"/>
        <v>-3.1</v>
      </c>
      <c r="K25" s="117">
        <f t="shared" si="2"/>
        <v>-706</v>
      </c>
      <c r="L25" s="120">
        <f t="shared" si="3"/>
        <v>-58.4</v>
      </c>
      <c r="M25" s="431"/>
    </row>
    <row r="26" spans="2:13" ht="13.5" customHeight="1">
      <c r="B26" s="10"/>
      <c r="C26" s="441" t="s">
        <v>72</v>
      </c>
      <c r="D26" s="438">
        <v>1926</v>
      </c>
      <c r="E26" s="438">
        <v>1992</v>
      </c>
      <c r="F26" s="439">
        <v>1893</v>
      </c>
      <c r="G26" s="439">
        <v>1491</v>
      </c>
      <c r="H26" s="440">
        <v>1544</v>
      </c>
      <c r="I26" s="87">
        <f t="shared" si="0"/>
        <v>53</v>
      </c>
      <c r="J26" s="88">
        <f t="shared" si="1"/>
        <v>3.6</v>
      </c>
      <c r="K26" s="89">
        <f t="shared" si="2"/>
        <v>-382</v>
      </c>
      <c r="L26" s="120">
        <f t="shared" si="3"/>
        <v>-19.8</v>
      </c>
      <c r="M26" s="431"/>
    </row>
    <row r="27" spans="2:13" ht="13.5" customHeight="1">
      <c r="B27" s="442" t="s">
        <v>73</v>
      </c>
      <c r="C27" s="441" t="s">
        <v>74</v>
      </c>
      <c r="D27" s="438">
        <v>281</v>
      </c>
      <c r="E27" s="438">
        <v>289</v>
      </c>
      <c r="F27" s="439">
        <v>288</v>
      </c>
      <c r="G27" s="439">
        <v>213</v>
      </c>
      <c r="H27" s="440">
        <v>205</v>
      </c>
      <c r="I27" s="116">
        <f t="shared" si="0"/>
        <v>-8</v>
      </c>
      <c r="J27" s="88">
        <f t="shared" si="1"/>
        <v>-3.8</v>
      </c>
      <c r="K27" s="117">
        <f t="shared" si="2"/>
        <v>-76</v>
      </c>
      <c r="L27" s="120">
        <f t="shared" si="3"/>
        <v>-27</v>
      </c>
      <c r="M27" s="431"/>
    </row>
    <row r="28" spans="2:13" ht="13.5" customHeight="1">
      <c r="B28" s="10"/>
      <c r="C28" s="441" t="s">
        <v>75</v>
      </c>
      <c r="D28" s="438">
        <v>2</v>
      </c>
      <c r="E28" s="438">
        <v>2</v>
      </c>
      <c r="F28" s="439">
        <v>2</v>
      </c>
      <c r="G28" s="439">
        <v>1</v>
      </c>
      <c r="H28" s="440">
        <v>3</v>
      </c>
      <c r="I28" s="87">
        <f t="shared" si="0"/>
        <v>2</v>
      </c>
      <c r="J28" s="88">
        <f t="shared" si="1"/>
        <v>200</v>
      </c>
      <c r="K28" s="89">
        <f t="shared" si="2"/>
        <v>1</v>
      </c>
      <c r="L28" s="120">
        <f t="shared" si="3"/>
        <v>50</v>
      </c>
      <c r="M28" s="431"/>
    </row>
    <row r="29" spans="2:13" ht="13.5" customHeight="1">
      <c r="B29" s="442" t="s">
        <v>58</v>
      </c>
      <c r="C29" s="441" t="s">
        <v>91</v>
      </c>
      <c r="D29" s="438">
        <v>443</v>
      </c>
      <c r="E29" s="438">
        <v>486</v>
      </c>
      <c r="F29" s="439">
        <v>524</v>
      </c>
      <c r="G29" s="439">
        <v>456</v>
      </c>
      <c r="H29" s="440">
        <v>476</v>
      </c>
      <c r="I29" s="87">
        <f t="shared" si="0"/>
        <v>20</v>
      </c>
      <c r="J29" s="88">
        <f t="shared" si="1"/>
        <v>4.4000000000000004</v>
      </c>
      <c r="K29" s="89">
        <f t="shared" si="2"/>
        <v>33</v>
      </c>
      <c r="L29" s="120">
        <f t="shared" si="3"/>
        <v>7.4</v>
      </c>
      <c r="M29" s="431"/>
    </row>
    <row r="30" spans="2:13" ht="13.5" customHeight="1">
      <c r="B30" s="10"/>
      <c r="C30" s="441" t="s">
        <v>95</v>
      </c>
      <c r="D30" s="438">
        <v>123</v>
      </c>
      <c r="E30" s="438">
        <v>182</v>
      </c>
      <c r="F30" s="439">
        <v>197</v>
      </c>
      <c r="G30" s="439">
        <v>181</v>
      </c>
      <c r="H30" s="440">
        <v>207</v>
      </c>
      <c r="I30" s="116">
        <f t="shared" si="0"/>
        <v>26</v>
      </c>
      <c r="J30" s="88">
        <f t="shared" si="1"/>
        <v>14.4</v>
      </c>
      <c r="K30" s="117">
        <f t="shared" si="2"/>
        <v>84</v>
      </c>
      <c r="L30" s="120">
        <f t="shared" si="3"/>
        <v>68.3</v>
      </c>
      <c r="M30" s="431"/>
    </row>
    <row r="31" spans="2:13" ht="13.5" customHeight="1">
      <c r="B31" s="442" t="s">
        <v>64</v>
      </c>
      <c r="C31" s="441" t="s">
        <v>77</v>
      </c>
      <c r="D31" s="438">
        <v>315</v>
      </c>
      <c r="E31" s="438">
        <v>271</v>
      </c>
      <c r="F31" s="439">
        <v>268</v>
      </c>
      <c r="G31" s="439">
        <v>289</v>
      </c>
      <c r="H31" s="440">
        <v>304</v>
      </c>
      <c r="I31" s="87">
        <f t="shared" si="0"/>
        <v>15</v>
      </c>
      <c r="J31" s="88">
        <f t="shared" si="1"/>
        <v>5.2</v>
      </c>
      <c r="K31" s="89">
        <f t="shared" si="2"/>
        <v>-11</v>
      </c>
      <c r="L31" s="120">
        <f t="shared" si="3"/>
        <v>-3.5</v>
      </c>
      <c r="M31" s="431"/>
    </row>
    <row r="32" spans="2:13" ht="13.5" customHeight="1">
      <c r="B32" s="10"/>
      <c r="C32" s="441" t="s">
        <v>63</v>
      </c>
      <c r="D32" s="438">
        <v>1</v>
      </c>
      <c r="E32" s="438">
        <v>1</v>
      </c>
      <c r="F32" s="439">
        <v>1</v>
      </c>
      <c r="G32" s="439">
        <v>0</v>
      </c>
      <c r="H32" s="440">
        <v>0</v>
      </c>
      <c r="I32" s="87">
        <f t="shared" si="0"/>
        <v>0</v>
      </c>
      <c r="J32" s="88" t="str">
        <f t="shared" si="1"/>
        <v/>
      </c>
      <c r="K32" s="89">
        <f t="shared" si="2"/>
        <v>-1</v>
      </c>
      <c r="L32" s="120" t="str">
        <f t="shared" si="3"/>
        <v>皆減　</v>
      </c>
      <c r="M32" s="431"/>
    </row>
    <row r="33" spans="2:13" ht="13.5" customHeight="1">
      <c r="B33" s="10"/>
      <c r="C33" s="441" t="s">
        <v>78</v>
      </c>
      <c r="D33" s="438"/>
      <c r="E33" s="438">
        <v>0</v>
      </c>
      <c r="F33" s="439">
        <v>0</v>
      </c>
      <c r="G33" s="439">
        <v>1</v>
      </c>
      <c r="H33" s="440">
        <v>0</v>
      </c>
      <c r="I33" s="87">
        <f t="shared" si="0"/>
        <v>-1</v>
      </c>
      <c r="J33" s="88" t="str">
        <f t="shared" si="1"/>
        <v>皆減　</v>
      </c>
      <c r="K33" s="89">
        <f t="shared" si="2"/>
        <v>0</v>
      </c>
      <c r="L33" s="120" t="str">
        <f t="shared" si="3"/>
        <v/>
      </c>
      <c r="M33" s="431"/>
    </row>
    <row r="34" spans="2:13" ht="13.5" customHeight="1">
      <c r="B34" s="10"/>
      <c r="C34" s="455" t="s">
        <v>65</v>
      </c>
      <c r="D34" s="438">
        <v>18</v>
      </c>
      <c r="E34" s="438">
        <v>0</v>
      </c>
      <c r="F34" s="439">
        <v>2</v>
      </c>
      <c r="G34" s="439">
        <v>33</v>
      </c>
      <c r="H34" s="440">
        <v>8</v>
      </c>
      <c r="I34" s="87">
        <f t="shared" si="0"/>
        <v>-25</v>
      </c>
      <c r="J34" s="88">
        <f t="shared" si="1"/>
        <v>-75.8</v>
      </c>
      <c r="K34" s="89">
        <f t="shared" si="2"/>
        <v>-10</v>
      </c>
      <c r="L34" s="120">
        <f t="shared" si="3"/>
        <v>-55.6</v>
      </c>
      <c r="M34" s="431"/>
    </row>
    <row r="35" spans="2:13" ht="13.5" customHeight="1">
      <c r="B35" s="10"/>
      <c r="C35" s="456" t="s">
        <v>96</v>
      </c>
      <c r="D35" s="444">
        <v>173</v>
      </c>
      <c r="E35" s="444">
        <v>231</v>
      </c>
      <c r="F35" s="445">
        <v>232</v>
      </c>
      <c r="G35" s="445">
        <v>222</v>
      </c>
      <c r="H35" s="446">
        <v>221</v>
      </c>
      <c r="I35" s="104">
        <f t="shared" si="0"/>
        <v>-1</v>
      </c>
      <c r="J35" s="105">
        <f t="shared" si="1"/>
        <v>-0.5</v>
      </c>
      <c r="K35" s="106">
        <f t="shared" si="2"/>
        <v>48</v>
      </c>
      <c r="L35" s="128">
        <f t="shared" si="3"/>
        <v>27.7</v>
      </c>
      <c r="M35" s="431"/>
    </row>
    <row r="36" spans="2:13" ht="13.5" customHeight="1">
      <c r="B36" s="457"/>
      <c r="C36" s="458" t="s">
        <v>68</v>
      </c>
      <c r="D36" s="459">
        <v>6984</v>
      </c>
      <c r="E36" s="459">
        <v>6909</v>
      </c>
      <c r="F36" s="460">
        <v>6009</v>
      </c>
      <c r="G36" s="460">
        <v>4913</v>
      </c>
      <c r="H36" s="461">
        <v>4925</v>
      </c>
      <c r="I36" s="87">
        <f t="shared" si="0"/>
        <v>12</v>
      </c>
      <c r="J36" s="136">
        <f t="shared" si="1"/>
        <v>0.2</v>
      </c>
      <c r="K36" s="89">
        <f t="shared" si="2"/>
        <v>-2059</v>
      </c>
      <c r="L36" s="137">
        <f t="shared" si="3"/>
        <v>-29.5</v>
      </c>
      <c r="M36" s="431"/>
    </row>
    <row r="37" spans="2:13" ht="13.5" customHeight="1" thickBot="1">
      <c r="B37" s="462" t="s">
        <v>79</v>
      </c>
      <c r="C37" s="463"/>
      <c r="D37" s="449">
        <v>43756</v>
      </c>
      <c r="E37" s="449">
        <v>44221</v>
      </c>
      <c r="F37" s="464">
        <v>41074</v>
      </c>
      <c r="G37" s="464">
        <v>41165</v>
      </c>
      <c r="H37" s="465">
        <v>39789</v>
      </c>
      <c r="I37" s="112">
        <f t="shared" si="0"/>
        <v>-1376</v>
      </c>
      <c r="J37" s="113">
        <f t="shared" si="1"/>
        <v>-3.3</v>
      </c>
      <c r="K37" s="114">
        <f t="shared" si="2"/>
        <v>-3967</v>
      </c>
      <c r="L37" s="217">
        <f t="shared" si="3"/>
        <v>-9.1</v>
      </c>
      <c r="M37" s="431"/>
    </row>
    <row r="38" spans="2:13" ht="15" customHeight="1">
      <c r="B38" s="466" t="s">
        <v>131</v>
      </c>
      <c r="C38" s="8" t="s">
        <v>132</v>
      </c>
      <c r="D38" s="8"/>
      <c r="E38" s="8"/>
      <c r="F38" s="8"/>
      <c r="G38" s="8"/>
      <c r="H38" s="8"/>
      <c r="I38" s="55"/>
      <c r="J38" s="55"/>
      <c r="K38" s="55"/>
      <c r="L38" s="55"/>
    </row>
    <row r="39" spans="2:13" ht="13.5" customHeight="1">
      <c r="B39" s="8"/>
      <c r="C39" s="467" t="s">
        <v>101</v>
      </c>
      <c r="D39" s="2"/>
      <c r="E39" s="2"/>
      <c r="F39" s="2"/>
      <c r="G39" s="2"/>
      <c r="H39" s="2"/>
      <c r="I39" s="55"/>
      <c r="J39" s="55"/>
      <c r="K39" s="55"/>
      <c r="L39" s="55"/>
    </row>
    <row r="40" spans="2:13" ht="13.5" customHeight="1">
      <c r="B40" s="8"/>
      <c r="C40" s="467"/>
      <c r="D40" s="2"/>
      <c r="E40" s="2"/>
      <c r="F40" s="2"/>
      <c r="G40" s="2"/>
      <c r="H40" s="2"/>
    </row>
    <row r="41" spans="2:13" ht="13.5" customHeight="1"/>
    <row r="42" spans="2:13" ht="13.5" customHeight="1"/>
    <row r="43" spans="2:13" ht="13.5" customHeight="1"/>
    <row r="44" spans="2:13" ht="13.5" customHeight="1"/>
    <row r="45" spans="2:13" ht="13.5" customHeight="1"/>
    <row r="46" spans="2:13" ht="13.5" customHeight="1"/>
    <row r="47" spans="2:13" ht="13.5" customHeight="1"/>
    <row r="48" spans="2:13" ht="13.5" customHeight="1"/>
    <row r="49" ht="13.5" customHeight="1"/>
  </sheetData>
  <mergeCells count="4">
    <mergeCell ref="I3:J4"/>
    <mergeCell ref="K3:L4"/>
    <mergeCell ref="B5:C5"/>
    <mergeCell ref="B37:C37"/>
  </mergeCells>
  <phoneticPr fontId="3"/>
  <pageMargins left="0.59055118110236227" right="0" top="0.78740157480314965" bottom="0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80"/>
  <sheetViews>
    <sheetView showGridLines="0" showZeros="0" view="pageBreakPreview" zoomScale="70" zoomScaleNormal="75" zoomScaleSheetLayoutView="70" workbookViewId="0">
      <pane xSplit="3" ySplit="5" topLeftCell="D6" activePane="bottomRight" state="frozen"/>
      <selection activeCell="M24" activeCellId="1" sqref="M11:M15 M24:M29"/>
      <selection pane="topRight" activeCell="M24" activeCellId="1" sqref="M11:M15 M24:M29"/>
      <selection pane="bottomLeft" activeCell="M24" activeCellId="1" sqref="M11:M15 M24:M29"/>
      <selection pane="bottomRight" activeCell="H15" sqref="H15"/>
    </sheetView>
  </sheetViews>
  <sheetFormatPr defaultColWidth="10.7109375" defaultRowHeight="16.5"/>
  <cols>
    <col min="1" max="1" width="3.2109375" style="164" customWidth="1"/>
    <col min="2" max="2" width="4.7109375" style="164" customWidth="1"/>
    <col min="3" max="3" width="17.42578125" style="164" customWidth="1"/>
    <col min="4" max="16" width="10.5" style="164" customWidth="1"/>
    <col min="17" max="17" width="2.78515625" style="164" customWidth="1"/>
    <col min="18" max="256" width="10.7109375" style="164"/>
    <col min="257" max="257" width="3.2109375" style="164" customWidth="1"/>
    <col min="258" max="258" width="4.7109375" style="164" customWidth="1"/>
    <col min="259" max="259" width="17.42578125" style="164" customWidth="1"/>
    <col min="260" max="272" width="10.5" style="164" customWidth="1"/>
    <col min="273" max="273" width="2.78515625" style="164" customWidth="1"/>
    <col min="274" max="512" width="10.7109375" style="164"/>
    <col min="513" max="513" width="3.2109375" style="164" customWidth="1"/>
    <col min="514" max="514" width="4.7109375" style="164" customWidth="1"/>
    <col min="515" max="515" width="17.42578125" style="164" customWidth="1"/>
    <col min="516" max="528" width="10.5" style="164" customWidth="1"/>
    <col min="529" max="529" width="2.78515625" style="164" customWidth="1"/>
    <col min="530" max="768" width="10.7109375" style="164"/>
    <col min="769" max="769" width="3.2109375" style="164" customWidth="1"/>
    <col min="770" max="770" width="4.7109375" style="164" customWidth="1"/>
    <col min="771" max="771" width="17.42578125" style="164" customWidth="1"/>
    <col min="772" max="784" width="10.5" style="164" customWidth="1"/>
    <col min="785" max="785" width="2.78515625" style="164" customWidth="1"/>
    <col min="786" max="1024" width="10.7109375" style="164"/>
    <col min="1025" max="1025" width="3.2109375" style="164" customWidth="1"/>
    <col min="1026" max="1026" width="4.7109375" style="164" customWidth="1"/>
    <col min="1027" max="1027" width="17.42578125" style="164" customWidth="1"/>
    <col min="1028" max="1040" width="10.5" style="164" customWidth="1"/>
    <col min="1041" max="1041" width="2.78515625" style="164" customWidth="1"/>
    <col min="1042" max="1280" width="10.7109375" style="164"/>
    <col min="1281" max="1281" width="3.2109375" style="164" customWidth="1"/>
    <col min="1282" max="1282" width="4.7109375" style="164" customWidth="1"/>
    <col min="1283" max="1283" width="17.42578125" style="164" customWidth="1"/>
    <col min="1284" max="1296" width="10.5" style="164" customWidth="1"/>
    <col min="1297" max="1297" width="2.78515625" style="164" customWidth="1"/>
    <col min="1298" max="1536" width="10.7109375" style="164"/>
    <col min="1537" max="1537" width="3.2109375" style="164" customWidth="1"/>
    <col min="1538" max="1538" width="4.7109375" style="164" customWidth="1"/>
    <col min="1539" max="1539" width="17.42578125" style="164" customWidth="1"/>
    <col min="1540" max="1552" width="10.5" style="164" customWidth="1"/>
    <col min="1553" max="1553" width="2.78515625" style="164" customWidth="1"/>
    <col min="1554" max="1792" width="10.7109375" style="164"/>
    <col min="1793" max="1793" width="3.2109375" style="164" customWidth="1"/>
    <col min="1794" max="1794" width="4.7109375" style="164" customWidth="1"/>
    <col min="1795" max="1795" width="17.42578125" style="164" customWidth="1"/>
    <col min="1796" max="1808" width="10.5" style="164" customWidth="1"/>
    <col min="1809" max="1809" width="2.78515625" style="164" customWidth="1"/>
    <col min="1810" max="2048" width="10.7109375" style="164"/>
    <col min="2049" max="2049" width="3.2109375" style="164" customWidth="1"/>
    <col min="2050" max="2050" width="4.7109375" style="164" customWidth="1"/>
    <col min="2051" max="2051" width="17.42578125" style="164" customWidth="1"/>
    <col min="2052" max="2064" width="10.5" style="164" customWidth="1"/>
    <col min="2065" max="2065" width="2.78515625" style="164" customWidth="1"/>
    <col min="2066" max="2304" width="10.7109375" style="164"/>
    <col min="2305" max="2305" width="3.2109375" style="164" customWidth="1"/>
    <col min="2306" max="2306" width="4.7109375" style="164" customWidth="1"/>
    <col min="2307" max="2307" width="17.42578125" style="164" customWidth="1"/>
    <col min="2308" max="2320" width="10.5" style="164" customWidth="1"/>
    <col min="2321" max="2321" width="2.78515625" style="164" customWidth="1"/>
    <col min="2322" max="2560" width="10.7109375" style="164"/>
    <col min="2561" max="2561" width="3.2109375" style="164" customWidth="1"/>
    <col min="2562" max="2562" width="4.7109375" style="164" customWidth="1"/>
    <col min="2563" max="2563" width="17.42578125" style="164" customWidth="1"/>
    <col min="2564" max="2576" width="10.5" style="164" customWidth="1"/>
    <col min="2577" max="2577" width="2.78515625" style="164" customWidth="1"/>
    <col min="2578" max="2816" width="10.7109375" style="164"/>
    <col min="2817" max="2817" width="3.2109375" style="164" customWidth="1"/>
    <col min="2818" max="2818" width="4.7109375" style="164" customWidth="1"/>
    <col min="2819" max="2819" width="17.42578125" style="164" customWidth="1"/>
    <col min="2820" max="2832" width="10.5" style="164" customWidth="1"/>
    <col min="2833" max="2833" width="2.78515625" style="164" customWidth="1"/>
    <col min="2834" max="3072" width="10.7109375" style="164"/>
    <col min="3073" max="3073" width="3.2109375" style="164" customWidth="1"/>
    <col min="3074" max="3074" width="4.7109375" style="164" customWidth="1"/>
    <col min="3075" max="3075" width="17.42578125" style="164" customWidth="1"/>
    <col min="3076" max="3088" width="10.5" style="164" customWidth="1"/>
    <col min="3089" max="3089" width="2.78515625" style="164" customWidth="1"/>
    <col min="3090" max="3328" width="10.7109375" style="164"/>
    <col min="3329" max="3329" width="3.2109375" style="164" customWidth="1"/>
    <col min="3330" max="3330" width="4.7109375" style="164" customWidth="1"/>
    <col min="3331" max="3331" width="17.42578125" style="164" customWidth="1"/>
    <col min="3332" max="3344" width="10.5" style="164" customWidth="1"/>
    <col min="3345" max="3345" width="2.78515625" style="164" customWidth="1"/>
    <col min="3346" max="3584" width="10.7109375" style="164"/>
    <col min="3585" max="3585" width="3.2109375" style="164" customWidth="1"/>
    <col min="3586" max="3586" width="4.7109375" style="164" customWidth="1"/>
    <col min="3587" max="3587" width="17.42578125" style="164" customWidth="1"/>
    <col min="3588" max="3600" width="10.5" style="164" customWidth="1"/>
    <col min="3601" max="3601" width="2.78515625" style="164" customWidth="1"/>
    <col min="3602" max="3840" width="10.7109375" style="164"/>
    <col min="3841" max="3841" width="3.2109375" style="164" customWidth="1"/>
    <col min="3842" max="3842" width="4.7109375" style="164" customWidth="1"/>
    <col min="3843" max="3843" width="17.42578125" style="164" customWidth="1"/>
    <col min="3844" max="3856" width="10.5" style="164" customWidth="1"/>
    <col min="3857" max="3857" width="2.78515625" style="164" customWidth="1"/>
    <col min="3858" max="4096" width="10.7109375" style="164"/>
    <col min="4097" max="4097" width="3.2109375" style="164" customWidth="1"/>
    <col min="4098" max="4098" width="4.7109375" style="164" customWidth="1"/>
    <col min="4099" max="4099" width="17.42578125" style="164" customWidth="1"/>
    <col min="4100" max="4112" width="10.5" style="164" customWidth="1"/>
    <col min="4113" max="4113" width="2.78515625" style="164" customWidth="1"/>
    <col min="4114" max="4352" width="10.7109375" style="164"/>
    <col min="4353" max="4353" width="3.2109375" style="164" customWidth="1"/>
    <col min="4354" max="4354" width="4.7109375" style="164" customWidth="1"/>
    <col min="4355" max="4355" width="17.42578125" style="164" customWidth="1"/>
    <col min="4356" max="4368" width="10.5" style="164" customWidth="1"/>
    <col min="4369" max="4369" width="2.78515625" style="164" customWidth="1"/>
    <col min="4370" max="4608" width="10.7109375" style="164"/>
    <col min="4609" max="4609" width="3.2109375" style="164" customWidth="1"/>
    <col min="4610" max="4610" width="4.7109375" style="164" customWidth="1"/>
    <col min="4611" max="4611" width="17.42578125" style="164" customWidth="1"/>
    <col min="4612" max="4624" width="10.5" style="164" customWidth="1"/>
    <col min="4625" max="4625" width="2.78515625" style="164" customWidth="1"/>
    <col min="4626" max="4864" width="10.7109375" style="164"/>
    <col min="4865" max="4865" width="3.2109375" style="164" customWidth="1"/>
    <col min="4866" max="4866" width="4.7109375" style="164" customWidth="1"/>
    <col min="4867" max="4867" width="17.42578125" style="164" customWidth="1"/>
    <col min="4868" max="4880" width="10.5" style="164" customWidth="1"/>
    <col min="4881" max="4881" width="2.78515625" style="164" customWidth="1"/>
    <col min="4882" max="5120" width="10.7109375" style="164"/>
    <col min="5121" max="5121" width="3.2109375" style="164" customWidth="1"/>
    <col min="5122" max="5122" width="4.7109375" style="164" customWidth="1"/>
    <col min="5123" max="5123" width="17.42578125" style="164" customWidth="1"/>
    <col min="5124" max="5136" width="10.5" style="164" customWidth="1"/>
    <col min="5137" max="5137" width="2.78515625" style="164" customWidth="1"/>
    <col min="5138" max="5376" width="10.7109375" style="164"/>
    <col min="5377" max="5377" width="3.2109375" style="164" customWidth="1"/>
    <col min="5378" max="5378" width="4.7109375" style="164" customWidth="1"/>
    <col min="5379" max="5379" width="17.42578125" style="164" customWidth="1"/>
    <col min="5380" max="5392" width="10.5" style="164" customWidth="1"/>
    <col min="5393" max="5393" width="2.78515625" style="164" customWidth="1"/>
    <col min="5394" max="5632" width="10.7109375" style="164"/>
    <col min="5633" max="5633" width="3.2109375" style="164" customWidth="1"/>
    <col min="5634" max="5634" width="4.7109375" style="164" customWidth="1"/>
    <col min="5635" max="5635" width="17.42578125" style="164" customWidth="1"/>
    <col min="5636" max="5648" width="10.5" style="164" customWidth="1"/>
    <col min="5649" max="5649" width="2.78515625" style="164" customWidth="1"/>
    <col min="5650" max="5888" width="10.7109375" style="164"/>
    <col min="5889" max="5889" width="3.2109375" style="164" customWidth="1"/>
    <col min="5890" max="5890" width="4.7109375" style="164" customWidth="1"/>
    <col min="5891" max="5891" width="17.42578125" style="164" customWidth="1"/>
    <col min="5892" max="5904" width="10.5" style="164" customWidth="1"/>
    <col min="5905" max="5905" width="2.78515625" style="164" customWidth="1"/>
    <col min="5906" max="6144" width="10.7109375" style="164"/>
    <col min="6145" max="6145" width="3.2109375" style="164" customWidth="1"/>
    <col min="6146" max="6146" width="4.7109375" style="164" customWidth="1"/>
    <col min="6147" max="6147" width="17.42578125" style="164" customWidth="1"/>
    <col min="6148" max="6160" width="10.5" style="164" customWidth="1"/>
    <col min="6161" max="6161" width="2.78515625" style="164" customWidth="1"/>
    <col min="6162" max="6400" width="10.7109375" style="164"/>
    <col min="6401" max="6401" width="3.2109375" style="164" customWidth="1"/>
    <col min="6402" max="6402" width="4.7109375" style="164" customWidth="1"/>
    <col min="6403" max="6403" width="17.42578125" style="164" customWidth="1"/>
    <col min="6404" max="6416" width="10.5" style="164" customWidth="1"/>
    <col min="6417" max="6417" width="2.78515625" style="164" customWidth="1"/>
    <col min="6418" max="6656" width="10.7109375" style="164"/>
    <col min="6657" max="6657" width="3.2109375" style="164" customWidth="1"/>
    <col min="6658" max="6658" width="4.7109375" style="164" customWidth="1"/>
    <col min="6659" max="6659" width="17.42578125" style="164" customWidth="1"/>
    <col min="6660" max="6672" width="10.5" style="164" customWidth="1"/>
    <col min="6673" max="6673" width="2.78515625" style="164" customWidth="1"/>
    <col min="6674" max="6912" width="10.7109375" style="164"/>
    <col min="6913" max="6913" width="3.2109375" style="164" customWidth="1"/>
    <col min="6914" max="6914" width="4.7109375" style="164" customWidth="1"/>
    <col min="6915" max="6915" width="17.42578125" style="164" customWidth="1"/>
    <col min="6916" max="6928" width="10.5" style="164" customWidth="1"/>
    <col min="6929" max="6929" width="2.78515625" style="164" customWidth="1"/>
    <col min="6930" max="7168" width="10.7109375" style="164"/>
    <col min="7169" max="7169" width="3.2109375" style="164" customWidth="1"/>
    <col min="7170" max="7170" width="4.7109375" style="164" customWidth="1"/>
    <col min="7171" max="7171" width="17.42578125" style="164" customWidth="1"/>
    <col min="7172" max="7184" width="10.5" style="164" customWidth="1"/>
    <col min="7185" max="7185" width="2.78515625" style="164" customWidth="1"/>
    <col min="7186" max="7424" width="10.7109375" style="164"/>
    <col min="7425" max="7425" width="3.2109375" style="164" customWidth="1"/>
    <col min="7426" max="7426" width="4.7109375" style="164" customWidth="1"/>
    <col min="7427" max="7427" width="17.42578125" style="164" customWidth="1"/>
    <col min="7428" max="7440" width="10.5" style="164" customWidth="1"/>
    <col min="7441" max="7441" width="2.78515625" style="164" customWidth="1"/>
    <col min="7442" max="7680" width="10.7109375" style="164"/>
    <col min="7681" max="7681" width="3.2109375" style="164" customWidth="1"/>
    <col min="7682" max="7682" width="4.7109375" style="164" customWidth="1"/>
    <col min="7683" max="7683" width="17.42578125" style="164" customWidth="1"/>
    <col min="7684" max="7696" width="10.5" style="164" customWidth="1"/>
    <col min="7697" max="7697" width="2.78515625" style="164" customWidth="1"/>
    <col min="7698" max="7936" width="10.7109375" style="164"/>
    <col min="7937" max="7937" width="3.2109375" style="164" customWidth="1"/>
    <col min="7938" max="7938" width="4.7109375" style="164" customWidth="1"/>
    <col min="7939" max="7939" width="17.42578125" style="164" customWidth="1"/>
    <col min="7940" max="7952" width="10.5" style="164" customWidth="1"/>
    <col min="7953" max="7953" width="2.78515625" style="164" customWidth="1"/>
    <col min="7954" max="8192" width="10.7109375" style="164"/>
    <col min="8193" max="8193" width="3.2109375" style="164" customWidth="1"/>
    <col min="8194" max="8194" width="4.7109375" style="164" customWidth="1"/>
    <col min="8195" max="8195" width="17.42578125" style="164" customWidth="1"/>
    <col min="8196" max="8208" width="10.5" style="164" customWidth="1"/>
    <col min="8209" max="8209" width="2.78515625" style="164" customWidth="1"/>
    <col min="8210" max="8448" width="10.7109375" style="164"/>
    <col min="8449" max="8449" width="3.2109375" style="164" customWidth="1"/>
    <col min="8450" max="8450" width="4.7109375" style="164" customWidth="1"/>
    <col min="8451" max="8451" width="17.42578125" style="164" customWidth="1"/>
    <col min="8452" max="8464" width="10.5" style="164" customWidth="1"/>
    <col min="8465" max="8465" width="2.78515625" style="164" customWidth="1"/>
    <col min="8466" max="8704" width="10.7109375" style="164"/>
    <col min="8705" max="8705" width="3.2109375" style="164" customWidth="1"/>
    <col min="8706" max="8706" width="4.7109375" style="164" customWidth="1"/>
    <col min="8707" max="8707" width="17.42578125" style="164" customWidth="1"/>
    <col min="8708" max="8720" width="10.5" style="164" customWidth="1"/>
    <col min="8721" max="8721" width="2.78515625" style="164" customWidth="1"/>
    <col min="8722" max="8960" width="10.7109375" style="164"/>
    <col min="8961" max="8961" width="3.2109375" style="164" customWidth="1"/>
    <col min="8962" max="8962" width="4.7109375" style="164" customWidth="1"/>
    <col min="8963" max="8963" width="17.42578125" style="164" customWidth="1"/>
    <col min="8964" max="8976" width="10.5" style="164" customWidth="1"/>
    <col min="8977" max="8977" width="2.78515625" style="164" customWidth="1"/>
    <col min="8978" max="9216" width="10.7109375" style="164"/>
    <col min="9217" max="9217" width="3.2109375" style="164" customWidth="1"/>
    <col min="9218" max="9218" width="4.7109375" style="164" customWidth="1"/>
    <col min="9219" max="9219" width="17.42578125" style="164" customWidth="1"/>
    <col min="9220" max="9232" width="10.5" style="164" customWidth="1"/>
    <col min="9233" max="9233" width="2.78515625" style="164" customWidth="1"/>
    <col min="9234" max="9472" width="10.7109375" style="164"/>
    <col min="9473" max="9473" width="3.2109375" style="164" customWidth="1"/>
    <col min="9474" max="9474" width="4.7109375" style="164" customWidth="1"/>
    <col min="9475" max="9475" width="17.42578125" style="164" customWidth="1"/>
    <col min="9476" max="9488" width="10.5" style="164" customWidth="1"/>
    <col min="9489" max="9489" width="2.78515625" style="164" customWidth="1"/>
    <col min="9490" max="9728" width="10.7109375" style="164"/>
    <col min="9729" max="9729" width="3.2109375" style="164" customWidth="1"/>
    <col min="9730" max="9730" width="4.7109375" style="164" customWidth="1"/>
    <col min="9731" max="9731" width="17.42578125" style="164" customWidth="1"/>
    <col min="9732" max="9744" width="10.5" style="164" customWidth="1"/>
    <col min="9745" max="9745" width="2.78515625" style="164" customWidth="1"/>
    <col min="9746" max="9984" width="10.7109375" style="164"/>
    <col min="9985" max="9985" width="3.2109375" style="164" customWidth="1"/>
    <col min="9986" max="9986" width="4.7109375" style="164" customWidth="1"/>
    <col min="9987" max="9987" width="17.42578125" style="164" customWidth="1"/>
    <col min="9988" max="10000" width="10.5" style="164" customWidth="1"/>
    <col min="10001" max="10001" width="2.78515625" style="164" customWidth="1"/>
    <col min="10002" max="10240" width="10.7109375" style="164"/>
    <col min="10241" max="10241" width="3.2109375" style="164" customWidth="1"/>
    <col min="10242" max="10242" width="4.7109375" style="164" customWidth="1"/>
    <col min="10243" max="10243" width="17.42578125" style="164" customWidth="1"/>
    <col min="10244" max="10256" width="10.5" style="164" customWidth="1"/>
    <col min="10257" max="10257" width="2.78515625" style="164" customWidth="1"/>
    <col min="10258" max="10496" width="10.7109375" style="164"/>
    <col min="10497" max="10497" width="3.2109375" style="164" customWidth="1"/>
    <col min="10498" max="10498" width="4.7109375" style="164" customWidth="1"/>
    <col min="10499" max="10499" width="17.42578125" style="164" customWidth="1"/>
    <col min="10500" max="10512" width="10.5" style="164" customWidth="1"/>
    <col min="10513" max="10513" width="2.78515625" style="164" customWidth="1"/>
    <col min="10514" max="10752" width="10.7109375" style="164"/>
    <col min="10753" max="10753" width="3.2109375" style="164" customWidth="1"/>
    <col min="10754" max="10754" width="4.7109375" style="164" customWidth="1"/>
    <col min="10755" max="10755" width="17.42578125" style="164" customWidth="1"/>
    <col min="10756" max="10768" width="10.5" style="164" customWidth="1"/>
    <col min="10769" max="10769" width="2.78515625" style="164" customWidth="1"/>
    <col min="10770" max="11008" width="10.7109375" style="164"/>
    <col min="11009" max="11009" width="3.2109375" style="164" customWidth="1"/>
    <col min="11010" max="11010" width="4.7109375" style="164" customWidth="1"/>
    <col min="11011" max="11011" width="17.42578125" style="164" customWidth="1"/>
    <col min="11012" max="11024" width="10.5" style="164" customWidth="1"/>
    <col min="11025" max="11025" width="2.78515625" style="164" customWidth="1"/>
    <col min="11026" max="11264" width="10.7109375" style="164"/>
    <col min="11265" max="11265" width="3.2109375" style="164" customWidth="1"/>
    <col min="11266" max="11266" width="4.7109375" style="164" customWidth="1"/>
    <col min="11267" max="11267" width="17.42578125" style="164" customWidth="1"/>
    <col min="11268" max="11280" width="10.5" style="164" customWidth="1"/>
    <col min="11281" max="11281" width="2.78515625" style="164" customWidth="1"/>
    <col min="11282" max="11520" width="10.7109375" style="164"/>
    <col min="11521" max="11521" width="3.2109375" style="164" customWidth="1"/>
    <col min="11522" max="11522" width="4.7109375" style="164" customWidth="1"/>
    <col min="11523" max="11523" width="17.42578125" style="164" customWidth="1"/>
    <col min="11524" max="11536" width="10.5" style="164" customWidth="1"/>
    <col min="11537" max="11537" width="2.78515625" style="164" customWidth="1"/>
    <col min="11538" max="11776" width="10.7109375" style="164"/>
    <col min="11777" max="11777" width="3.2109375" style="164" customWidth="1"/>
    <col min="11778" max="11778" width="4.7109375" style="164" customWidth="1"/>
    <col min="11779" max="11779" width="17.42578125" style="164" customWidth="1"/>
    <col min="11780" max="11792" width="10.5" style="164" customWidth="1"/>
    <col min="11793" max="11793" width="2.78515625" style="164" customWidth="1"/>
    <col min="11794" max="12032" width="10.7109375" style="164"/>
    <col min="12033" max="12033" width="3.2109375" style="164" customWidth="1"/>
    <col min="12034" max="12034" width="4.7109375" style="164" customWidth="1"/>
    <col min="12035" max="12035" width="17.42578125" style="164" customWidth="1"/>
    <col min="12036" max="12048" width="10.5" style="164" customWidth="1"/>
    <col min="12049" max="12049" width="2.78515625" style="164" customWidth="1"/>
    <col min="12050" max="12288" width="10.7109375" style="164"/>
    <col min="12289" max="12289" width="3.2109375" style="164" customWidth="1"/>
    <col min="12290" max="12290" width="4.7109375" style="164" customWidth="1"/>
    <col min="12291" max="12291" width="17.42578125" style="164" customWidth="1"/>
    <col min="12292" max="12304" width="10.5" style="164" customWidth="1"/>
    <col min="12305" max="12305" width="2.78515625" style="164" customWidth="1"/>
    <col min="12306" max="12544" width="10.7109375" style="164"/>
    <col min="12545" max="12545" width="3.2109375" style="164" customWidth="1"/>
    <col min="12546" max="12546" width="4.7109375" style="164" customWidth="1"/>
    <col min="12547" max="12547" width="17.42578125" style="164" customWidth="1"/>
    <col min="12548" max="12560" width="10.5" style="164" customWidth="1"/>
    <col min="12561" max="12561" width="2.78515625" style="164" customWidth="1"/>
    <col min="12562" max="12800" width="10.7109375" style="164"/>
    <col min="12801" max="12801" width="3.2109375" style="164" customWidth="1"/>
    <col min="12802" max="12802" width="4.7109375" style="164" customWidth="1"/>
    <col min="12803" max="12803" width="17.42578125" style="164" customWidth="1"/>
    <col min="12804" max="12816" width="10.5" style="164" customWidth="1"/>
    <col min="12817" max="12817" width="2.78515625" style="164" customWidth="1"/>
    <col min="12818" max="13056" width="10.7109375" style="164"/>
    <col min="13057" max="13057" width="3.2109375" style="164" customWidth="1"/>
    <col min="13058" max="13058" width="4.7109375" style="164" customWidth="1"/>
    <col min="13059" max="13059" width="17.42578125" style="164" customWidth="1"/>
    <col min="13060" max="13072" width="10.5" style="164" customWidth="1"/>
    <col min="13073" max="13073" width="2.78515625" style="164" customWidth="1"/>
    <col min="13074" max="13312" width="10.7109375" style="164"/>
    <col min="13313" max="13313" width="3.2109375" style="164" customWidth="1"/>
    <col min="13314" max="13314" width="4.7109375" style="164" customWidth="1"/>
    <col min="13315" max="13315" width="17.42578125" style="164" customWidth="1"/>
    <col min="13316" max="13328" width="10.5" style="164" customWidth="1"/>
    <col min="13329" max="13329" width="2.78515625" style="164" customWidth="1"/>
    <col min="13330" max="13568" width="10.7109375" style="164"/>
    <col min="13569" max="13569" width="3.2109375" style="164" customWidth="1"/>
    <col min="13570" max="13570" width="4.7109375" style="164" customWidth="1"/>
    <col min="13571" max="13571" width="17.42578125" style="164" customWidth="1"/>
    <col min="13572" max="13584" width="10.5" style="164" customWidth="1"/>
    <col min="13585" max="13585" width="2.78515625" style="164" customWidth="1"/>
    <col min="13586" max="13824" width="10.7109375" style="164"/>
    <col min="13825" max="13825" width="3.2109375" style="164" customWidth="1"/>
    <col min="13826" max="13826" width="4.7109375" style="164" customWidth="1"/>
    <col min="13827" max="13827" width="17.42578125" style="164" customWidth="1"/>
    <col min="13828" max="13840" width="10.5" style="164" customWidth="1"/>
    <col min="13841" max="13841" width="2.78515625" style="164" customWidth="1"/>
    <col min="13842" max="14080" width="10.7109375" style="164"/>
    <col min="14081" max="14081" width="3.2109375" style="164" customWidth="1"/>
    <col min="14082" max="14082" width="4.7109375" style="164" customWidth="1"/>
    <col min="14083" max="14083" width="17.42578125" style="164" customWidth="1"/>
    <col min="14084" max="14096" width="10.5" style="164" customWidth="1"/>
    <col min="14097" max="14097" width="2.78515625" style="164" customWidth="1"/>
    <col min="14098" max="14336" width="10.7109375" style="164"/>
    <col min="14337" max="14337" width="3.2109375" style="164" customWidth="1"/>
    <col min="14338" max="14338" width="4.7109375" style="164" customWidth="1"/>
    <col min="14339" max="14339" width="17.42578125" style="164" customWidth="1"/>
    <col min="14340" max="14352" width="10.5" style="164" customWidth="1"/>
    <col min="14353" max="14353" width="2.78515625" style="164" customWidth="1"/>
    <col min="14354" max="14592" width="10.7109375" style="164"/>
    <col min="14593" max="14593" width="3.2109375" style="164" customWidth="1"/>
    <col min="14594" max="14594" width="4.7109375" style="164" customWidth="1"/>
    <col min="14595" max="14595" width="17.42578125" style="164" customWidth="1"/>
    <col min="14596" max="14608" width="10.5" style="164" customWidth="1"/>
    <col min="14609" max="14609" width="2.78515625" style="164" customWidth="1"/>
    <col min="14610" max="14848" width="10.7109375" style="164"/>
    <col min="14849" max="14849" width="3.2109375" style="164" customWidth="1"/>
    <col min="14850" max="14850" width="4.7109375" style="164" customWidth="1"/>
    <col min="14851" max="14851" width="17.42578125" style="164" customWidth="1"/>
    <col min="14852" max="14864" width="10.5" style="164" customWidth="1"/>
    <col min="14865" max="14865" width="2.78515625" style="164" customWidth="1"/>
    <col min="14866" max="15104" width="10.7109375" style="164"/>
    <col min="15105" max="15105" width="3.2109375" style="164" customWidth="1"/>
    <col min="15106" max="15106" width="4.7109375" style="164" customWidth="1"/>
    <col min="15107" max="15107" width="17.42578125" style="164" customWidth="1"/>
    <col min="15108" max="15120" width="10.5" style="164" customWidth="1"/>
    <col min="15121" max="15121" width="2.78515625" style="164" customWidth="1"/>
    <col min="15122" max="15360" width="10.7109375" style="164"/>
    <col min="15361" max="15361" width="3.2109375" style="164" customWidth="1"/>
    <col min="15362" max="15362" width="4.7109375" style="164" customWidth="1"/>
    <col min="15363" max="15363" width="17.42578125" style="164" customWidth="1"/>
    <col min="15364" max="15376" width="10.5" style="164" customWidth="1"/>
    <col min="15377" max="15377" width="2.78515625" style="164" customWidth="1"/>
    <col min="15378" max="15616" width="10.7109375" style="164"/>
    <col min="15617" max="15617" width="3.2109375" style="164" customWidth="1"/>
    <col min="15618" max="15618" width="4.7109375" style="164" customWidth="1"/>
    <col min="15619" max="15619" width="17.42578125" style="164" customWidth="1"/>
    <col min="15620" max="15632" width="10.5" style="164" customWidth="1"/>
    <col min="15633" max="15633" width="2.78515625" style="164" customWidth="1"/>
    <col min="15634" max="15872" width="10.7109375" style="164"/>
    <col min="15873" max="15873" width="3.2109375" style="164" customWidth="1"/>
    <col min="15874" max="15874" width="4.7109375" style="164" customWidth="1"/>
    <col min="15875" max="15875" width="17.42578125" style="164" customWidth="1"/>
    <col min="15876" max="15888" width="10.5" style="164" customWidth="1"/>
    <col min="15889" max="15889" width="2.78515625" style="164" customWidth="1"/>
    <col min="15890" max="16128" width="10.7109375" style="164"/>
    <col min="16129" max="16129" width="3.2109375" style="164" customWidth="1"/>
    <col min="16130" max="16130" width="4.7109375" style="164" customWidth="1"/>
    <col min="16131" max="16131" width="17.42578125" style="164" customWidth="1"/>
    <col min="16132" max="16144" width="10.5" style="164" customWidth="1"/>
    <col min="16145" max="16145" width="2.78515625" style="164" customWidth="1"/>
    <col min="16146" max="16384" width="10.7109375" style="164"/>
  </cols>
  <sheetData>
    <row r="1" spans="1:18">
      <c r="A1" s="468"/>
      <c r="B1" s="468" t="s">
        <v>133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</row>
    <row r="2" spans="1:18" ht="17" thickBot="1">
      <c r="A2" s="468"/>
      <c r="B2" s="469"/>
      <c r="C2" s="469"/>
      <c r="D2" s="469"/>
      <c r="E2" s="469"/>
      <c r="F2" s="469"/>
      <c r="G2" s="469"/>
      <c r="H2" s="470"/>
      <c r="I2" s="471"/>
      <c r="J2" s="471"/>
      <c r="K2" s="471"/>
      <c r="L2" s="472"/>
      <c r="M2" s="472"/>
      <c r="N2" s="472"/>
      <c r="O2" s="473"/>
      <c r="P2" s="473" t="s">
        <v>134</v>
      </c>
      <c r="Q2" s="468"/>
    </row>
    <row r="3" spans="1:18">
      <c r="A3" s="468"/>
      <c r="B3" s="474"/>
      <c r="C3" s="475" t="s">
        <v>135</v>
      </c>
      <c r="D3" s="476" t="s">
        <v>136</v>
      </c>
      <c r="E3" s="477"/>
      <c r="F3" s="477"/>
      <c r="G3" s="478"/>
      <c r="H3" s="476" t="s">
        <v>137</v>
      </c>
      <c r="I3" s="477"/>
      <c r="J3" s="477"/>
      <c r="K3" s="478"/>
      <c r="L3" s="479" t="s">
        <v>138</v>
      </c>
      <c r="M3" s="480"/>
      <c r="N3" s="480"/>
      <c r="O3" s="480"/>
      <c r="P3" s="481"/>
      <c r="Q3" s="482"/>
      <c r="R3" s="483"/>
    </row>
    <row r="4" spans="1:18">
      <c r="A4" s="468"/>
      <c r="B4" s="484"/>
      <c r="C4" s="485"/>
      <c r="D4" s="486"/>
      <c r="E4" s="487"/>
      <c r="F4" s="487"/>
      <c r="G4" s="488"/>
      <c r="H4" s="486"/>
      <c r="I4" s="487"/>
      <c r="J4" s="487"/>
      <c r="K4" s="488"/>
      <c r="L4" s="486"/>
      <c r="M4" s="487"/>
      <c r="N4" s="487"/>
      <c r="O4" s="487"/>
      <c r="P4" s="489"/>
      <c r="Q4" s="482"/>
      <c r="R4" s="483"/>
    </row>
    <row r="5" spans="1:18" ht="32.25" customHeight="1" thickBot="1">
      <c r="A5" s="468"/>
      <c r="B5" s="490" t="s">
        <v>43</v>
      </c>
      <c r="C5" s="491"/>
      <c r="D5" s="492" t="s">
        <v>40</v>
      </c>
      <c r="E5" s="492" t="s">
        <v>125</v>
      </c>
      <c r="F5" s="492" t="s">
        <v>126</v>
      </c>
      <c r="G5" s="493" t="s">
        <v>139</v>
      </c>
      <c r="H5" s="492" t="s">
        <v>40</v>
      </c>
      <c r="I5" s="492" t="s">
        <v>125</v>
      </c>
      <c r="J5" s="492" t="s">
        <v>126</v>
      </c>
      <c r="K5" s="493" t="s">
        <v>139</v>
      </c>
      <c r="L5" s="492" t="s">
        <v>40</v>
      </c>
      <c r="M5" s="492" t="s">
        <v>125</v>
      </c>
      <c r="N5" s="492" t="s">
        <v>126</v>
      </c>
      <c r="O5" s="492" t="s">
        <v>140</v>
      </c>
      <c r="P5" s="494" t="s">
        <v>141</v>
      </c>
      <c r="Q5" s="482"/>
      <c r="R5" s="483"/>
    </row>
    <row r="6" spans="1:18">
      <c r="A6" s="468"/>
      <c r="B6" s="484"/>
      <c r="C6" s="495" t="s">
        <v>51</v>
      </c>
      <c r="D6" s="496">
        <v>735</v>
      </c>
      <c r="E6" s="496">
        <v>2093</v>
      </c>
      <c r="F6" s="496">
        <v>696</v>
      </c>
      <c r="G6" s="497">
        <f>F6-E6</f>
        <v>-1397</v>
      </c>
      <c r="H6" s="498">
        <v>2253</v>
      </c>
      <c r="I6" s="498">
        <v>2366</v>
      </c>
      <c r="J6" s="498">
        <v>1974</v>
      </c>
      <c r="K6" s="499">
        <f>J6-I6</f>
        <v>-392</v>
      </c>
      <c r="L6" s="498">
        <v>2988</v>
      </c>
      <c r="M6" s="498">
        <v>4459</v>
      </c>
      <c r="N6" s="498">
        <f>F6+J6</f>
        <v>2670</v>
      </c>
      <c r="O6" s="498">
        <f>N6-M6</f>
        <v>-1789</v>
      </c>
      <c r="P6" s="500">
        <f>IF(AND(M6=0,N6&gt;0),"皆増　　",IF(AND(M6&gt;0,N6=0),"皆減　　",IF(AND(M6=0,N6=0),"",ROUND(O6/M6*100,1))))</f>
        <v>-40.1</v>
      </c>
      <c r="Q6" s="482"/>
      <c r="R6" s="483"/>
    </row>
    <row r="7" spans="1:18">
      <c r="A7" s="468"/>
      <c r="B7" s="484"/>
      <c r="C7" s="495" t="s">
        <v>128</v>
      </c>
      <c r="D7" s="501">
        <v>0</v>
      </c>
      <c r="E7" s="501">
        <v>0</v>
      </c>
      <c r="F7" s="501">
        <v>0</v>
      </c>
      <c r="G7" s="502">
        <f t="shared" ref="G7:G37" si="0">F7-E7</f>
        <v>0</v>
      </c>
      <c r="H7" s="498">
        <v>0</v>
      </c>
      <c r="I7" s="498">
        <v>0</v>
      </c>
      <c r="J7" s="498">
        <v>0</v>
      </c>
      <c r="K7" s="503">
        <f t="shared" ref="K7:K19" si="1">J7-I7</f>
        <v>0</v>
      </c>
      <c r="L7" s="498">
        <v>0</v>
      </c>
      <c r="M7" s="498">
        <v>0</v>
      </c>
      <c r="N7" s="498">
        <f t="shared" ref="N7:N19" si="2">F7+J7</f>
        <v>0</v>
      </c>
      <c r="O7" s="498">
        <f t="shared" ref="O7:O37" si="3">N7-M7</f>
        <v>0</v>
      </c>
      <c r="P7" s="500" t="str">
        <f t="shared" ref="P7:P37" si="4">IF(AND(M7=0,N7&gt;0),"皆増　　",IF(AND(M7&gt;0,N7=0),"皆減　　",IF(AND(M7=0,N7=0),"",ROUND(O7/M7*100,1))))</f>
        <v/>
      </c>
      <c r="Q7" s="482"/>
      <c r="R7" s="483"/>
    </row>
    <row r="8" spans="1:18">
      <c r="A8" s="468"/>
      <c r="B8" s="484"/>
      <c r="C8" s="495" t="s">
        <v>53</v>
      </c>
      <c r="D8" s="498">
        <v>0</v>
      </c>
      <c r="E8" s="498">
        <v>0</v>
      </c>
      <c r="F8" s="498">
        <v>0</v>
      </c>
      <c r="G8" s="504">
        <f t="shared" si="0"/>
        <v>0</v>
      </c>
      <c r="H8" s="498">
        <v>0</v>
      </c>
      <c r="I8" s="498">
        <v>0</v>
      </c>
      <c r="J8" s="498">
        <v>0</v>
      </c>
      <c r="K8" s="503">
        <f t="shared" si="1"/>
        <v>0</v>
      </c>
      <c r="L8" s="498">
        <v>0</v>
      </c>
      <c r="M8" s="498">
        <v>0</v>
      </c>
      <c r="N8" s="498">
        <f t="shared" si="2"/>
        <v>0</v>
      </c>
      <c r="O8" s="498">
        <f t="shared" si="3"/>
        <v>0</v>
      </c>
      <c r="P8" s="500" t="str">
        <f t="shared" si="4"/>
        <v/>
      </c>
      <c r="Q8" s="482"/>
      <c r="R8" s="483"/>
    </row>
    <row r="9" spans="1:18">
      <c r="A9" s="468"/>
      <c r="B9" s="505" t="s">
        <v>54</v>
      </c>
      <c r="C9" s="495" t="s">
        <v>55</v>
      </c>
      <c r="D9" s="498">
        <v>0</v>
      </c>
      <c r="E9" s="498">
        <v>0</v>
      </c>
      <c r="F9" s="506">
        <v>0</v>
      </c>
      <c r="G9" s="507">
        <f t="shared" si="0"/>
        <v>0</v>
      </c>
      <c r="H9" s="506">
        <v>0</v>
      </c>
      <c r="I9" s="506">
        <v>0</v>
      </c>
      <c r="J9" s="506">
        <v>0</v>
      </c>
      <c r="K9" s="502">
        <f t="shared" si="1"/>
        <v>0</v>
      </c>
      <c r="L9" s="498">
        <v>0</v>
      </c>
      <c r="M9" s="498">
        <v>0</v>
      </c>
      <c r="N9" s="498">
        <f t="shared" si="2"/>
        <v>0</v>
      </c>
      <c r="O9" s="498">
        <f t="shared" si="3"/>
        <v>0</v>
      </c>
      <c r="P9" s="500" t="str">
        <f t="shared" si="4"/>
        <v/>
      </c>
      <c r="Q9" s="482"/>
      <c r="R9" s="483"/>
    </row>
    <row r="10" spans="1:18">
      <c r="A10" s="468"/>
      <c r="B10" s="484"/>
      <c r="C10" s="495" t="s">
        <v>56</v>
      </c>
      <c r="D10" s="498">
        <v>4372</v>
      </c>
      <c r="E10" s="498">
        <v>3830</v>
      </c>
      <c r="F10" s="498">
        <v>4168</v>
      </c>
      <c r="G10" s="502">
        <f t="shared" si="0"/>
        <v>338</v>
      </c>
      <c r="H10" s="498">
        <v>2555</v>
      </c>
      <c r="I10" s="498">
        <v>2616</v>
      </c>
      <c r="J10" s="498">
        <v>3098</v>
      </c>
      <c r="K10" s="504">
        <f t="shared" si="1"/>
        <v>482</v>
      </c>
      <c r="L10" s="498">
        <v>6927</v>
      </c>
      <c r="M10" s="498">
        <v>6447</v>
      </c>
      <c r="N10" s="498">
        <f t="shared" si="2"/>
        <v>7266</v>
      </c>
      <c r="O10" s="498">
        <f t="shared" si="3"/>
        <v>819</v>
      </c>
      <c r="P10" s="500">
        <f t="shared" si="4"/>
        <v>12.7</v>
      </c>
      <c r="Q10" s="482"/>
      <c r="R10" s="483"/>
    </row>
    <row r="11" spans="1:18">
      <c r="A11" s="468"/>
      <c r="B11" s="484"/>
      <c r="C11" s="495" t="s">
        <v>57</v>
      </c>
      <c r="D11" s="498">
        <v>16240</v>
      </c>
      <c r="E11" s="498">
        <v>16519</v>
      </c>
      <c r="F11" s="498">
        <v>16250</v>
      </c>
      <c r="G11" s="503">
        <f t="shared" si="0"/>
        <v>-269</v>
      </c>
      <c r="H11" s="498">
        <v>4796</v>
      </c>
      <c r="I11" s="498">
        <v>4333</v>
      </c>
      <c r="J11" s="498">
        <v>4368</v>
      </c>
      <c r="K11" s="503">
        <f t="shared" si="1"/>
        <v>35</v>
      </c>
      <c r="L11" s="498">
        <v>21035</v>
      </c>
      <c r="M11" s="498">
        <v>20853</v>
      </c>
      <c r="N11" s="498">
        <f t="shared" si="2"/>
        <v>20618</v>
      </c>
      <c r="O11" s="498">
        <f t="shared" si="3"/>
        <v>-235</v>
      </c>
      <c r="P11" s="500">
        <f t="shared" si="4"/>
        <v>-1.1000000000000001</v>
      </c>
      <c r="Q11" s="482"/>
      <c r="R11" s="483"/>
    </row>
    <row r="12" spans="1:18">
      <c r="A12" s="468"/>
      <c r="B12" s="505" t="s">
        <v>58</v>
      </c>
      <c r="C12" s="495" t="s">
        <v>59</v>
      </c>
      <c r="D12" s="498">
        <v>1639</v>
      </c>
      <c r="E12" s="498">
        <v>1854</v>
      </c>
      <c r="F12" s="498">
        <v>1753</v>
      </c>
      <c r="G12" s="503">
        <f t="shared" si="0"/>
        <v>-101</v>
      </c>
      <c r="H12" s="498">
        <v>614</v>
      </c>
      <c r="I12" s="498">
        <v>482</v>
      </c>
      <c r="J12" s="498">
        <v>447</v>
      </c>
      <c r="K12" s="502">
        <f t="shared" si="1"/>
        <v>-35</v>
      </c>
      <c r="L12" s="498">
        <v>2253</v>
      </c>
      <c r="M12" s="498">
        <v>2335</v>
      </c>
      <c r="N12" s="498">
        <f t="shared" si="2"/>
        <v>2200</v>
      </c>
      <c r="O12" s="498">
        <f t="shared" si="3"/>
        <v>-135</v>
      </c>
      <c r="P12" s="500">
        <f t="shared" si="4"/>
        <v>-5.8</v>
      </c>
      <c r="Q12" s="482"/>
      <c r="R12" s="483"/>
    </row>
    <row r="13" spans="1:18">
      <c r="A13" s="468"/>
      <c r="B13" s="505"/>
      <c r="C13" s="508" t="s">
        <v>142</v>
      </c>
      <c r="D13" s="498">
        <v>1282</v>
      </c>
      <c r="E13" s="498">
        <v>1582</v>
      </c>
      <c r="F13" s="498">
        <v>1509</v>
      </c>
      <c r="G13" s="503">
        <f t="shared" si="0"/>
        <v>-73</v>
      </c>
      <c r="H13" s="498">
        <v>537</v>
      </c>
      <c r="I13" s="498">
        <v>410</v>
      </c>
      <c r="J13" s="498">
        <v>428</v>
      </c>
      <c r="K13" s="504">
        <f t="shared" si="1"/>
        <v>18</v>
      </c>
      <c r="L13" s="498">
        <v>1819</v>
      </c>
      <c r="M13" s="498">
        <v>1993</v>
      </c>
      <c r="N13" s="498">
        <f t="shared" si="2"/>
        <v>1937</v>
      </c>
      <c r="O13" s="498">
        <f t="shared" si="3"/>
        <v>-56</v>
      </c>
      <c r="P13" s="500">
        <f t="shared" si="4"/>
        <v>-2.8</v>
      </c>
      <c r="Q13" s="482"/>
      <c r="R13" s="483"/>
    </row>
    <row r="14" spans="1:18">
      <c r="A14" s="468"/>
      <c r="B14" s="505"/>
      <c r="C14" s="508" t="s">
        <v>143</v>
      </c>
      <c r="D14" s="498"/>
      <c r="E14" s="498">
        <v>50</v>
      </c>
      <c r="F14" s="498">
        <v>52</v>
      </c>
      <c r="G14" s="503">
        <f t="shared" si="0"/>
        <v>2</v>
      </c>
      <c r="H14" s="498"/>
      <c r="I14" s="498">
        <v>15</v>
      </c>
      <c r="J14" s="498">
        <v>10</v>
      </c>
      <c r="K14" s="504">
        <f t="shared" si="1"/>
        <v>-5</v>
      </c>
      <c r="L14" s="498"/>
      <c r="M14" s="498">
        <v>64</v>
      </c>
      <c r="N14" s="498">
        <f t="shared" si="2"/>
        <v>62</v>
      </c>
      <c r="O14" s="498">
        <f t="shared" si="3"/>
        <v>-2</v>
      </c>
      <c r="P14" s="500">
        <f>IF(AND(M14=0,N14&gt;0),"皆増　　",IF(AND(M14&gt;0,N14=0),"皆減　　",IF(AND(M14=0,N14=0),"",ROUND(O14/M14*100,1))))</f>
        <v>-3.1</v>
      </c>
      <c r="Q14" s="482"/>
      <c r="R14" s="483"/>
    </row>
    <row r="15" spans="1:18">
      <c r="A15" s="468"/>
      <c r="B15" s="505"/>
      <c r="C15" s="508" t="s">
        <v>144</v>
      </c>
      <c r="D15" s="498">
        <v>12</v>
      </c>
      <c r="E15" s="498">
        <v>87</v>
      </c>
      <c r="F15" s="498">
        <v>95</v>
      </c>
      <c r="G15" s="503">
        <f t="shared" si="0"/>
        <v>8</v>
      </c>
      <c r="H15" s="498">
        <v>0</v>
      </c>
      <c r="I15" s="498">
        <v>0</v>
      </c>
      <c r="J15" s="498">
        <v>0</v>
      </c>
      <c r="K15" s="504">
        <f t="shared" si="1"/>
        <v>0</v>
      </c>
      <c r="L15" s="498">
        <v>13</v>
      </c>
      <c r="M15" s="498">
        <v>87</v>
      </c>
      <c r="N15" s="498">
        <f t="shared" si="2"/>
        <v>95</v>
      </c>
      <c r="O15" s="498">
        <f t="shared" si="3"/>
        <v>8</v>
      </c>
      <c r="P15" s="500">
        <f t="shared" si="4"/>
        <v>9.1999999999999993</v>
      </c>
      <c r="Q15" s="482"/>
      <c r="R15" s="483"/>
    </row>
    <row r="16" spans="1:18">
      <c r="A16" s="468"/>
      <c r="B16" s="505" t="s">
        <v>145</v>
      </c>
      <c r="C16" s="495" t="s">
        <v>63</v>
      </c>
      <c r="D16" s="498">
        <v>0</v>
      </c>
      <c r="E16" s="498">
        <v>0</v>
      </c>
      <c r="F16" s="506">
        <v>0</v>
      </c>
      <c r="G16" s="509">
        <f t="shared" si="0"/>
        <v>0</v>
      </c>
      <c r="H16" s="506">
        <v>0</v>
      </c>
      <c r="I16" s="506">
        <v>0</v>
      </c>
      <c r="J16" s="506">
        <v>0</v>
      </c>
      <c r="K16" s="503">
        <f t="shared" si="1"/>
        <v>0</v>
      </c>
      <c r="L16" s="498">
        <v>0</v>
      </c>
      <c r="M16" s="498">
        <v>0</v>
      </c>
      <c r="N16" s="498">
        <f t="shared" si="2"/>
        <v>0</v>
      </c>
      <c r="O16" s="498">
        <f t="shared" si="3"/>
        <v>0</v>
      </c>
      <c r="P16" s="500" t="str">
        <f t="shared" si="4"/>
        <v/>
      </c>
      <c r="Q16" s="482"/>
      <c r="R16" s="483"/>
    </row>
    <row r="17" spans="1:18">
      <c r="A17" s="468"/>
      <c r="B17" s="505"/>
      <c r="C17" s="495" t="s">
        <v>65</v>
      </c>
      <c r="D17" s="498">
        <v>0</v>
      </c>
      <c r="E17" s="498">
        <v>0</v>
      </c>
      <c r="F17" s="498">
        <v>0</v>
      </c>
      <c r="G17" s="503">
        <f t="shared" si="0"/>
        <v>0</v>
      </c>
      <c r="H17" s="498">
        <v>0</v>
      </c>
      <c r="I17" s="498">
        <v>0</v>
      </c>
      <c r="J17" s="498">
        <v>0</v>
      </c>
      <c r="K17" s="502">
        <f t="shared" si="1"/>
        <v>0</v>
      </c>
      <c r="L17" s="498">
        <v>0</v>
      </c>
      <c r="M17" s="498">
        <v>0</v>
      </c>
      <c r="N17" s="498">
        <f t="shared" si="2"/>
        <v>0</v>
      </c>
      <c r="O17" s="498">
        <f t="shared" si="3"/>
        <v>0</v>
      </c>
      <c r="P17" s="500" t="str">
        <f t="shared" si="4"/>
        <v/>
      </c>
      <c r="Q17" s="482"/>
      <c r="R17" s="483"/>
    </row>
    <row r="18" spans="1:18">
      <c r="A18" s="468"/>
      <c r="B18" s="484"/>
      <c r="C18" s="495" t="s">
        <v>96</v>
      </c>
      <c r="D18" s="498">
        <v>17</v>
      </c>
      <c r="E18" s="498">
        <v>11</v>
      </c>
      <c r="F18" s="498">
        <v>19</v>
      </c>
      <c r="G18" s="503">
        <f t="shared" si="0"/>
        <v>8</v>
      </c>
      <c r="H18" s="498">
        <v>14</v>
      </c>
      <c r="I18" s="498">
        <v>4</v>
      </c>
      <c r="J18" s="498">
        <v>0</v>
      </c>
      <c r="K18" s="510">
        <f t="shared" si="1"/>
        <v>-4</v>
      </c>
      <c r="L18" s="498">
        <v>30</v>
      </c>
      <c r="M18" s="498">
        <v>15</v>
      </c>
      <c r="N18" s="498">
        <f t="shared" si="2"/>
        <v>19</v>
      </c>
      <c r="O18" s="498">
        <f t="shared" si="3"/>
        <v>4</v>
      </c>
      <c r="P18" s="500">
        <f t="shared" si="4"/>
        <v>26.7</v>
      </c>
      <c r="Q18" s="482"/>
      <c r="R18" s="483"/>
    </row>
    <row r="19" spans="1:18">
      <c r="A19" s="468"/>
      <c r="B19" s="484"/>
      <c r="C19" s="511" t="s">
        <v>146</v>
      </c>
      <c r="D19" s="512">
        <v>0</v>
      </c>
      <c r="E19" s="512">
        <v>0</v>
      </c>
      <c r="F19" s="512">
        <v>0</v>
      </c>
      <c r="G19" s="513">
        <f t="shared" si="0"/>
        <v>0</v>
      </c>
      <c r="H19" s="514">
        <v>0</v>
      </c>
      <c r="I19" s="514">
        <v>0</v>
      </c>
      <c r="J19" s="514">
        <v>0</v>
      </c>
      <c r="K19" s="510">
        <f t="shared" si="1"/>
        <v>0</v>
      </c>
      <c r="L19" s="515">
        <v>0</v>
      </c>
      <c r="M19" s="515">
        <v>0</v>
      </c>
      <c r="N19" s="515">
        <f t="shared" si="2"/>
        <v>0</v>
      </c>
      <c r="O19" s="514">
        <f t="shared" si="3"/>
        <v>0</v>
      </c>
      <c r="P19" s="500" t="str">
        <f t="shared" si="4"/>
        <v/>
      </c>
      <c r="Q19" s="482"/>
      <c r="R19" s="483"/>
    </row>
    <row r="20" spans="1:18" ht="17" thickBot="1">
      <c r="A20" s="468"/>
      <c r="B20" s="516"/>
      <c r="C20" s="517" t="s">
        <v>68</v>
      </c>
      <c r="D20" s="518">
        <v>24297</v>
      </c>
      <c r="E20" s="518">
        <v>26027</v>
      </c>
      <c r="F20" s="518">
        <v>26027</v>
      </c>
      <c r="G20" s="519">
        <f t="shared" si="0"/>
        <v>0</v>
      </c>
      <c r="H20" s="520">
        <v>10769</v>
      </c>
      <c r="I20" s="520">
        <v>10226</v>
      </c>
      <c r="J20" s="520">
        <f>SUM(J6:J19)</f>
        <v>10325</v>
      </c>
      <c r="K20" s="519">
        <f>J20-I20</f>
        <v>99</v>
      </c>
      <c r="L20" s="518">
        <v>35066</v>
      </c>
      <c r="M20" s="518">
        <v>36252</v>
      </c>
      <c r="N20" s="518">
        <v>36252</v>
      </c>
      <c r="O20" s="520">
        <f t="shared" si="3"/>
        <v>0</v>
      </c>
      <c r="P20" s="521">
        <f t="shared" si="4"/>
        <v>0</v>
      </c>
      <c r="Q20" s="482"/>
      <c r="R20" s="483"/>
    </row>
    <row r="21" spans="1:18">
      <c r="A21" s="468"/>
      <c r="B21" s="484"/>
      <c r="C21" s="495" t="s">
        <v>69</v>
      </c>
      <c r="D21" s="498">
        <v>11</v>
      </c>
      <c r="E21" s="498">
        <v>17</v>
      </c>
      <c r="F21" s="498">
        <v>7</v>
      </c>
      <c r="G21" s="497">
        <f t="shared" si="0"/>
        <v>-10</v>
      </c>
      <c r="H21" s="498">
        <v>16</v>
      </c>
      <c r="I21" s="498">
        <v>15</v>
      </c>
      <c r="J21" s="498">
        <v>25</v>
      </c>
      <c r="K21" s="499">
        <f>J21-I21</f>
        <v>10</v>
      </c>
      <c r="L21" s="498">
        <v>26</v>
      </c>
      <c r="M21" s="498">
        <v>33</v>
      </c>
      <c r="N21" s="498">
        <f>F21+J21</f>
        <v>32</v>
      </c>
      <c r="O21" s="498">
        <f t="shared" si="3"/>
        <v>-1</v>
      </c>
      <c r="P21" s="500">
        <f t="shared" si="4"/>
        <v>-3</v>
      </c>
      <c r="Q21" s="482"/>
      <c r="R21" s="483"/>
    </row>
    <row r="22" spans="1:18">
      <c r="A22" s="468"/>
      <c r="B22" s="484"/>
      <c r="C22" s="495" t="s">
        <v>70</v>
      </c>
      <c r="D22" s="498">
        <v>149</v>
      </c>
      <c r="E22" s="498">
        <v>146</v>
      </c>
      <c r="F22" s="498">
        <v>113</v>
      </c>
      <c r="G22" s="502">
        <f t="shared" si="0"/>
        <v>-33</v>
      </c>
      <c r="H22" s="498">
        <v>0</v>
      </c>
      <c r="I22" s="498">
        <v>0</v>
      </c>
      <c r="J22" s="498">
        <v>0</v>
      </c>
      <c r="K22" s="503">
        <f t="shared" ref="K22:K36" si="5">J22-I22</f>
        <v>0</v>
      </c>
      <c r="L22" s="498">
        <v>149</v>
      </c>
      <c r="M22" s="498">
        <v>146</v>
      </c>
      <c r="N22" s="498">
        <f t="shared" ref="N22:N35" si="6">F22+J22</f>
        <v>113</v>
      </c>
      <c r="O22" s="498">
        <f t="shared" si="3"/>
        <v>-33</v>
      </c>
      <c r="P22" s="500">
        <f t="shared" si="4"/>
        <v>-22.6</v>
      </c>
      <c r="Q22" s="482"/>
      <c r="R22" s="483"/>
    </row>
    <row r="23" spans="1:18">
      <c r="A23" s="468"/>
      <c r="B23" s="484"/>
      <c r="C23" s="495" t="s">
        <v>94</v>
      </c>
      <c r="D23" s="498">
        <v>0</v>
      </c>
      <c r="E23" s="498">
        <v>0</v>
      </c>
      <c r="F23" s="498">
        <v>0</v>
      </c>
      <c r="G23" s="504">
        <f t="shared" si="0"/>
        <v>0</v>
      </c>
      <c r="H23" s="498">
        <v>0</v>
      </c>
      <c r="I23" s="498">
        <v>0</v>
      </c>
      <c r="J23" s="498">
        <v>0</v>
      </c>
      <c r="K23" s="503">
        <f t="shared" si="5"/>
        <v>0</v>
      </c>
      <c r="L23" s="498">
        <v>0</v>
      </c>
      <c r="M23" s="498">
        <v>0</v>
      </c>
      <c r="N23" s="498">
        <f t="shared" si="6"/>
        <v>0</v>
      </c>
      <c r="O23" s="498">
        <f t="shared" si="3"/>
        <v>0</v>
      </c>
      <c r="P23" s="500" t="str">
        <f t="shared" si="4"/>
        <v/>
      </c>
      <c r="Q23" s="482"/>
      <c r="R23" s="483"/>
    </row>
    <row r="24" spans="1:18">
      <c r="A24" s="468"/>
      <c r="B24" s="484"/>
      <c r="C24" s="495" t="s">
        <v>57</v>
      </c>
      <c r="D24" s="498">
        <v>1364</v>
      </c>
      <c r="E24" s="498">
        <v>1114</v>
      </c>
      <c r="F24" s="498">
        <v>1048</v>
      </c>
      <c r="G24" s="503">
        <f t="shared" si="0"/>
        <v>-66</v>
      </c>
      <c r="H24" s="498">
        <v>329</v>
      </c>
      <c r="I24" s="498">
        <v>216</v>
      </c>
      <c r="J24" s="498">
        <v>263</v>
      </c>
      <c r="K24" s="503">
        <f t="shared" si="5"/>
        <v>47</v>
      </c>
      <c r="L24" s="498">
        <v>1694</v>
      </c>
      <c r="M24" s="498">
        <v>1330</v>
      </c>
      <c r="N24" s="498">
        <f t="shared" si="6"/>
        <v>1311</v>
      </c>
      <c r="O24" s="498">
        <f t="shared" si="3"/>
        <v>-19</v>
      </c>
      <c r="P24" s="500">
        <f t="shared" si="4"/>
        <v>-1.4</v>
      </c>
      <c r="Q24" s="482"/>
      <c r="R24" s="483"/>
    </row>
    <row r="25" spans="1:18">
      <c r="A25" s="468"/>
      <c r="B25" s="505" t="s">
        <v>54</v>
      </c>
      <c r="C25" s="495" t="s">
        <v>59</v>
      </c>
      <c r="D25" s="498">
        <v>591</v>
      </c>
      <c r="E25" s="498">
        <v>414</v>
      </c>
      <c r="F25" s="498">
        <v>407</v>
      </c>
      <c r="G25" s="502">
        <f t="shared" si="0"/>
        <v>-7</v>
      </c>
      <c r="H25" s="498">
        <v>142</v>
      </c>
      <c r="I25" s="498">
        <v>105</v>
      </c>
      <c r="J25" s="498">
        <v>94</v>
      </c>
      <c r="K25" s="503">
        <f t="shared" si="5"/>
        <v>-11</v>
      </c>
      <c r="L25" s="498">
        <v>734</v>
      </c>
      <c r="M25" s="498">
        <v>518</v>
      </c>
      <c r="N25" s="498">
        <f t="shared" si="6"/>
        <v>501</v>
      </c>
      <c r="O25" s="498">
        <f t="shared" si="3"/>
        <v>-17</v>
      </c>
      <c r="P25" s="500">
        <f t="shared" si="4"/>
        <v>-3.3</v>
      </c>
      <c r="Q25" s="482"/>
      <c r="R25" s="483"/>
    </row>
    <row r="26" spans="1:18">
      <c r="A26" s="468"/>
      <c r="B26" s="484"/>
      <c r="C26" s="495" t="s">
        <v>72</v>
      </c>
      <c r="D26" s="498">
        <v>1436</v>
      </c>
      <c r="E26" s="498">
        <v>1078</v>
      </c>
      <c r="F26" s="498">
        <v>1133</v>
      </c>
      <c r="G26" s="503">
        <f t="shared" si="0"/>
        <v>55</v>
      </c>
      <c r="H26" s="498">
        <v>457</v>
      </c>
      <c r="I26" s="498">
        <v>414</v>
      </c>
      <c r="J26" s="498">
        <v>411</v>
      </c>
      <c r="K26" s="502">
        <f t="shared" si="5"/>
        <v>-3</v>
      </c>
      <c r="L26" s="498">
        <v>1893</v>
      </c>
      <c r="M26" s="498">
        <v>1491</v>
      </c>
      <c r="N26" s="498">
        <f t="shared" si="6"/>
        <v>1544</v>
      </c>
      <c r="O26" s="498">
        <f t="shared" si="3"/>
        <v>53</v>
      </c>
      <c r="P26" s="500">
        <f t="shared" si="4"/>
        <v>3.6</v>
      </c>
      <c r="Q26" s="482"/>
      <c r="R26" s="483"/>
    </row>
    <row r="27" spans="1:18">
      <c r="A27" s="468"/>
      <c r="B27" s="505" t="s">
        <v>73</v>
      </c>
      <c r="C27" s="495" t="s">
        <v>74</v>
      </c>
      <c r="D27" s="498">
        <v>200</v>
      </c>
      <c r="E27" s="498">
        <v>151</v>
      </c>
      <c r="F27" s="498">
        <v>140</v>
      </c>
      <c r="G27" s="503">
        <f t="shared" si="0"/>
        <v>-11</v>
      </c>
      <c r="H27" s="498">
        <v>88</v>
      </c>
      <c r="I27" s="498">
        <v>62</v>
      </c>
      <c r="J27" s="498">
        <v>65</v>
      </c>
      <c r="K27" s="504">
        <f t="shared" si="5"/>
        <v>3</v>
      </c>
      <c r="L27" s="498">
        <v>288</v>
      </c>
      <c r="M27" s="498">
        <v>213</v>
      </c>
      <c r="N27" s="498">
        <f t="shared" si="6"/>
        <v>205</v>
      </c>
      <c r="O27" s="498">
        <f t="shared" si="3"/>
        <v>-8</v>
      </c>
      <c r="P27" s="500">
        <f t="shared" si="4"/>
        <v>-3.8</v>
      </c>
      <c r="Q27" s="482"/>
      <c r="R27" s="483"/>
    </row>
    <row r="28" spans="1:18">
      <c r="A28" s="468"/>
      <c r="B28" s="484"/>
      <c r="C28" s="495" t="s">
        <v>75</v>
      </c>
      <c r="D28" s="498">
        <v>2</v>
      </c>
      <c r="E28" s="498">
        <v>1</v>
      </c>
      <c r="F28" s="498">
        <v>3</v>
      </c>
      <c r="G28" s="503">
        <f t="shared" si="0"/>
        <v>2</v>
      </c>
      <c r="H28" s="498">
        <v>0</v>
      </c>
      <c r="I28" s="498">
        <v>0</v>
      </c>
      <c r="J28" s="498">
        <v>0</v>
      </c>
      <c r="K28" s="504">
        <f t="shared" si="5"/>
        <v>0</v>
      </c>
      <c r="L28" s="498">
        <v>2</v>
      </c>
      <c r="M28" s="498">
        <v>1</v>
      </c>
      <c r="N28" s="498">
        <f t="shared" si="6"/>
        <v>3</v>
      </c>
      <c r="O28" s="498">
        <f t="shared" si="3"/>
        <v>2</v>
      </c>
      <c r="P28" s="500">
        <f t="shared" si="4"/>
        <v>200</v>
      </c>
      <c r="Q28" s="482"/>
      <c r="R28" s="483"/>
    </row>
    <row r="29" spans="1:18">
      <c r="A29" s="468"/>
      <c r="B29" s="505" t="s">
        <v>58</v>
      </c>
      <c r="C29" s="495" t="s">
        <v>144</v>
      </c>
      <c r="D29" s="498">
        <v>444</v>
      </c>
      <c r="E29" s="498">
        <v>381</v>
      </c>
      <c r="F29" s="498">
        <v>385</v>
      </c>
      <c r="G29" s="502">
        <f t="shared" si="0"/>
        <v>4</v>
      </c>
      <c r="H29" s="498">
        <v>79</v>
      </c>
      <c r="I29" s="498">
        <v>75</v>
      </c>
      <c r="J29" s="498">
        <v>91</v>
      </c>
      <c r="K29" s="503">
        <f t="shared" si="5"/>
        <v>16</v>
      </c>
      <c r="L29" s="498">
        <v>524</v>
      </c>
      <c r="M29" s="498">
        <v>456</v>
      </c>
      <c r="N29" s="498">
        <v>477</v>
      </c>
      <c r="O29" s="498">
        <f t="shared" si="3"/>
        <v>21</v>
      </c>
      <c r="P29" s="500">
        <f t="shared" si="4"/>
        <v>4.5999999999999996</v>
      </c>
      <c r="Q29" s="482"/>
      <c r="R29" s="483"/>
    </row>
    <row r="30" spans="1:18">
      <c r="A30" s="468"/>
      <c r="B30" s="484"/>
      <c r="C30" s="495" t="s">
        <v>95</v>
      </c>
      <c r="D30" s="498">
        <v>105</v>
      </c>
      <c r="E30" s="498">
        <v>94</v>
      </c>
      <c r="F30" s="498">
        <v>145</v>
      </c>
      <c r="G30" s="504">
        <f t="shared" si="0"/>
        <v>51</v>
      </c>
      <c r="H30" s="498">
        <v>91</v>
      </c>
      <c r="I30" s="498">
        <v>87</v>
      </c>
      <c r="J30" s="498">
        <v>62</v>
      </c>
      <c r="K30" s="522">
        <f t="shared" si="5"/>
        <v>-25</v>
      </c>
      <c r="L30" s="498">
        <v>197</v>
      </c>
      <c r="M30" s="498">
        <v>181</v>
      </c>
      <c r="N30" s="498">
        <f t="shared" si="6"/>
        <v>207</v>
      </c>
      <c r="O30" s="498">
        <f t="shared" si="3"/>
        <v>26</v>
      </c>
      <c r="P30" s="500">
        <f t="shared" si="4"/>
        <v>14.4</v>
      </c>
      <c r="Q30" s="482"/>
      <c r="R30" s="483"/>
    </row>
    <row r="31" spans="1:18" ht="17.25" customHeight="1">
      <c r="A31" s="468"/>
      <c r="B31" s="505" t="s">
        <v>64</v>
      </c>
      <c r="C31" s="495" t="s">
        <v>77</v>
      </c>
      <c r="D31" s="498">
        <v>148</v>
      </c>
      <c r="E31" s="498">
        <v>165</v>
      </c>
      <c r="F31" s="498">
        <v>243</v>
      </c>
      <c r="G31" s="503">
        <f t="shared" si="0"/>
        <v>78</v>
      </c>
      <c r="H31" s="498">
        <v>120</v>
      </c>
      <c r="I31" s="498">
        <v>124</v>
      </c>
      <c r="J31" s="498">
        <v>61</v>
      </c>
      <c r="K31" s="522">
        <f t="shared" si="5"/>
        <v>-63</v>
      </c>
      <c r="L31" s="498">
        <v>268</v>
      </c>
      <c r="M31" s="498">
        <v>289</v>
      </c>
      <c r="N31" s="498">
        <f t="shared" si="6"/>
        <v>304</v>
      </c>
      <c r="O31" s="498">
        <f t="shared" si="3"/>
        <v>15</v>
      </c>
      <c r="P31" s="500">
        <f t="shared" si="4"/>
        <v>5.2</v>
      </c>
      <c r="Q31" s="482"/>
      <c r="R31" s="483"/>
    </row>
    <row r="32" spans="1:18" ht="17.25" customHeight="1">
      <c r="A32" s="468"/>
      <c r="B32" s="484"/>
      <c r="C32" s="495" t="s">
        <v>63</v>
      </c>
      <c r="D32" s="498">
        <v>1</v>
      </c>
      <c r="E32" s="498">
        <v>0</v>
      </c>
      <c r="F32" s="498">
        <v>0</v>
      </c>
      <c r="G32" s="503">
        <f t="shared" si="0"/>
        <v>0</v>
      </c>
      <c r="H32" s="498">
        <v>0</v>
      </c>
      <c r="I32" s="498">
        <v>0</v>
      </c>
      <c r="J32" s="498">
        <v>0</v>
      </c>
      <c r="K32" s="522">
        <f t="shared" si="5"/>
        <v>0</v>
      </c>
      <c r="L32" s="498">
        <v>1</v>
      </c>
      <c r="M32" s="498">
        <v>0</v>
      </c>
      <c r="N32" s="498">
        <f t="shared" si="6"/>
        <v>0</v>
      </c>
      <c r="O32" s="498">
        <f t="shared" si="3"/>
        <v>0</v>
      </c>
      <c r="P32" s="500" t="str">
        <f t="shared" si="4"/>
        <v/>
      </c>
      <c r="Q32" s="482"/>
      <c r="R32" s="483"/>
    </row>
    <row r="33" spans="1:18">
      <c r="A33" s="468"/>
      <c r="B33" s="484"/>
      <c r="C33" s="495" t="s">
        <v>78</v>
      </c>
      <c r="D33" s="498">
        <v>0</v>
      </c>
      <c r="E33" s="498">
        <v>1</v>
      </c>
      <c r="F33" s="506">
        <v>0</v>
      </c>
      <c r="G33" s="507">
        <f t="shared" si="0"/>
        <v>-1</v>
      </c>
      <c r="H33" s="506">
        <v>0</v>
      </c>
      <c r="I33" s="506">
        <v>0</v>
      </c>
      <c r="J33" s="506">
        <v>0</v>
      </c>
      <c r="K33" s="522">
        <f t="shared" si="5"/>
        <v>0</v>
      </c>
      <c r="L33" s="498">
        <v>0</v>
      </c>
      <c r="M33" s="498">
        <v>1</v>
      </c>
      <c r="N33" s="498">
        <f t="shared" si="6"/>
        <v>0</v>
      </c>
      <c r="O33" s="498">
        <f t="shared" si="3"/>
        <v>-1</v>
      </c>
      <c r="P33" s="500" t="str">
        <f t="shared" si="4"/>
        <v>皆減　　</v>
      </c>
      <c r="Q33" s="482"/>
      <c r="R33" s="483"/>
    </row>
    <row r="34" spans="1:18">
      <c r="A34" s="468"/>
      <c r="B34" s="484"/>
      <c r="C34" s="523" t="s">
        <v>65</v>
      </c>
      <c r="D34" s="498">
        <v>0</v>
      </c>
      <c r="E34" s="498">
        <v>33</v>
      </c>
      <c r="F34" s="498">
        <v>8</v>
      </c>
      <c r="G34" s="503">
        <f t="shared" si="0"/>
        <v>-25</v>
      </c>
      <c r="H34" s="498">
        <v>2</v>
      </c>
      <c r="I34" s="498">
        <v>0</v>
      </c>
      <c r="J34" s="498">
        <v>0</v>
      </c>
      <c r="K34" s="502">
        <f t="shared" si="5"/>
        <v>0</v>
      </c>
      <c r="L34" s="498">
        <v>2</v>
      </c>
      <c r="M34" s="498">
        <v>33</v>
      </c>
      <c r="N34" s="498">
        <f t="shared" si="6"/>
        <v>8</v>
      </c>
      <c r="O34" s="498">
        <f t="shared" si="3"/>
        <v>-25</v>
      </c>
      <c r="P34" s="500">
        <f t="shared" si="4"/>
        <v>-75.8</v>
      </c>
      <c r="Q34" s="482"/>
      <c r="R34" s="483"/>
    </row>
    <row r="35" spans="1:18">
      <c r="A35" s="468"/>
      <c r="B35" s="484"/>
      <c r="C35" s="524" t="s">
        <v>96</v>
      </c>
      <c r="D35" s="515">
        <v>38</v>
      </c>
      <c r="E35" s="525">
        <v>35</v>
      </c>
      <c r="F35" s="525">
        <v>33</v>
      </c>
      <c r="G35" s="503">
        <f t="shared" si="0"/>
        <v>-2</v>
      </c>
      <c r="H35" s="514">
        <v>194</v>
      </c>
      <c r="I35" s="514">
        <v>186</v>
      </c>
      <c r="J35" s="514">
        <v>188</v>
      </c>
      <c r="K35" s="526">
        <f t="shared" si="5"/>
        <v>2</v>
      </c>
      <c r="L35" s="514">
        <v>232</v>
      </c>
      <c r="M35" s="514">
        <v>222</v>
      </c>
      <c r="N35" s="514">
        <f t="shared" si="6"/>
        <v>221</v>
      </c>
      <c r="O35" s="514">
        <f t="shared" si="3"/>
        <v>-1</v>
      </c>
      <c r="P35" s="527">
        <f t="shared" si="4"/>
        <v>-0.5</v>
      </c>
      <c r="Q35" s="482"/>
      <c r="R35" s="483"/>
    </row>
    <row r="36" spans="1:18">
      <c r="A36" s="468"/>
      <c r="B36" s="528"/>
      <c r="C36" s="529" t="s">
        <v>68</v>
      </c>
      <c r="D36" s="530">
        <v>4490</v>
      </c>
      <c r="E36" s="530">
        <v>3630</v>
      </c>
      <c r="F36" s="530">
        <f>SUM(F21:F35)</f>
        <v>3665</v>
      </c>
      <c r="G36" s="531">
        <f t="shared" si="0"/>
        <v>35</v>
      </c>
      <c r="H36" s="532">
        <v>1519</v>
      </c>
      <c r="I36" s="532">
        <v>1283</v>
      </c>
      <c r="J36" s="532">
        <v>1283</v>
      </c>
      <c r="K36" s="533">
        <f t="shared" si="5"/>
        <v>0</v>
      </c>
      <c r="L36" s="534">
        <v>6009</v>
      </c>
      <c r="M36" s="534">
        <v>4913</v>
      </c>
      <c r="N36" s="534">
        <f>SUM(F36,J36)</f>
        <v>4948</v>
      </c>
      <c r="O36" s="534">
        <f t="shared" si="3"/>
        <v>35</v>
      </c>
      <c r="P36" s="535">
        <f t="shared" si="4"/>
        <v>0.7</v>
      </c>
      <c r="Q36" s="482"/>
      <c r="R36" s="483"/>
    </row>
    <row r="37" spans="1:18" ht="17" thickBot="1">
      <c r="A37" s="468"/>
      <c r="B37" s="536" t="s">
        <v>79</v>
      </c>
      <c r="C37" s="537"/>
      <c r="D37" s="538">
        <v>28787</v>
      </c>
      <c r="E37" s="538">
        <v>29656</v>
      </c>
      <c r="F37" s="538">
        <v>29656</v>
      </c>
      <c r="G37" s="539">
        <f t="shared" si="0"/>
        <v>0</v>
      </c>
      <c r="H37" s="540">
        <v>12287</v>
      </c>
      <c r="I37" s="540">
        <v>11509</v>
      </c>
      <c r="J37" s="538">
        <f>SUM(J36,J20)</f>
        <v>11608</v>
      </c>
      <c r="K37" s="519">
        <f>J37-I37</f>
        <v>99</v>
      </c>
      <c r="L37" s="518">
        <v>41074</v>
      </c>
      <c r="M37" s="518">
        <v>41165</v>
      </c>
      <c r="N37" s="518">
        <v>41165</v>
      </c>
      <c r="O37" s="541">
        <f t="shared" si="3"/>
        <v>0</v>
      </c>
      <c r="P37" s="521">
        <f t="shared" si="4"/>
        <v>0</v>
      </c>
      <c r="Q37" s="482"/>
      <c r="R37" s="483"/>
    </row>
    <row r="38" spans="1:18">
      <c r="A38" s="468"/>
      <c r="B38" s="8" t="s">
        <v>131</v>
      </c>
      <c r="C38" s="8" t="s">
        <v>147</v>
      </c>
      <c r="D38" s="8"/>
      <c r="E38" s="8"/>
      <c r="F38" s="8"/>
      <c r="G38" s="8"/>
      <c r="H38" s="8"/>
      <c r="I38" s="8"/>
      <c r="J38" s="8"/>
      <c r="K38" s="468"/>
      <c r="L38" s="468"/>
      <c r="M38" s="468"/>
      <c r="N38" s="468"/>
      <c r="O38" s="468"/>
      <c r="P38" s="468"/>
      <c r="Q38" s="468"/>
    </row>
    <row r="39" spans="1:18">
      <c r="A39" s="468"/>
      <c r="B39" s="8"/>
      <c r="C39" s="467" t="s">
        <v>101</v>
      </c>
      <c r="D39" s="8"/>
      <c r="E39" s="8"/>
      <c r="F39" s="8"/>
      <c r="G39" s="8"/>
      <c r="H39" s="8"/>
      <c r="I39" s="8"/>
      <c r="J39" s="8"/>
      <c r="K39" s="468"/>
      <c r="L39" s="468"/>
      <c r="M39" s="468"/>
      <c r="N39" s="468"/>
      <c r="O39" s="468"/>
      <c r="P39" s="468"/>
      <c r="Q39" s="468"/>
    </row>
    <row r="40" spans="1:18" hidden="1">
      <c r="A40" s="468"/>
      <c r="B40" s="468" t="s">
        <v>148</v>
      </c>
      <c r="C40" s="468"/>
      <c r="D40" s="468"/>
      <c r="E40" s="468"/>
      <c r="F40" s="468"/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</row>
    <row r="41" spans="1:18" hidden="1">
      <c r="B41" s="542"/>
      <c r="C41" s="543" t="s">
        <v>135</v>
      </c>
      <c r="D41" s="544"/>
      <c r="E41" s="544"/>
      <c r="F41" s="544"/>
      <c r="G41" s="545"/>
      <c r="H41" s="544"/>
      <c r="I41" s="544"/>
      <c r="J41" s="544"/>
      <c r="K41" s="545"/>
      <c r="L41" s="544"/>
      <c r="M41" s="544"/>
      <c r="N41" s="544"/>
      <c r="O41" s="544"/>
      <c r="P41" s="545"/>
      <c r="Q41" s="431"/>
      <c r="R41" s="483"/>
    </row>
    <row r="42" spans="1:18" hidden="1">
      <c r="B42" s="546"/>
      <c r="C42" s="547"/>
      <c r="D42" s="548"/>
      <c r="E42" s="548"/>
      <c r="F42" s="548"/>
      <c r="G42" s="549"/>
      <c r="H42" s="548"/>
      <c r="I42" s="548"/>
      <c r="J42" s="548"/>
      <c r="K42" s="549"/>
      <c r="L42" s="550"/>
      <c r="M42" s="550"/>
      <c r="N42" s="550"/>
      <c r="O42" s="550"/>
      <c r="P42" s="551"/>
      <c r="Q42" s="431"/>
      <c r="R42" s="483"/>
    </row>
    <row r="43" spans="1:18" ht="17" hidden="1" thickBot="1">
      <c r="B43" s="552" t="s">
        <v>43</v>
      </c>
      <c r="C43" s="553"/>
      <c r="D43" s="554"/>
      <c r="E43" s="554"/>
      <c r="F43" s="554"/>
      <c r="G43" s="555" t="s">
        <v>140</v>
      </c>
      <c r="H43" s="554"/>
      <c r="I43" s="554"/>
      <c r="J43" s="554"/>
      <c r="K43" s="555" t="s">
        <v>140</v>
      </c>
      <c r="L43" s="554"/>
      <c r="M43" s="554"/>
      <c r="N43" s="554"/>
      <c r="O43" s="492" t="s">
        <v>140</v>
      </c>
      <c r="P43" s="556" t="s">
        <v>149</v>
      </c>
      <c r="Q43" s="431"/>
      <c r="R43" s="483"/>
    </row>
    <row r="44" spans="1:18" hidden="1">
      <c r="B44" s="546"/>
      <c r="C44" s="557" t="s">
        <v>51</v>
      </c>
      <c r="D44" s="558"/>
      <c r="E44" s="558"/>
      <c r="F44" s="558"/>
      <c r="G44" s="559">
        <v>-147440</v>
      </c>
      <c r="H44" s="558"/>
      <c r="I44" s="558"/>
      <c r="J44" s="558"/>
      <c r="K44" s="559">
        <v>-258414</v>
      </c>
      <c r="L44" s="560"/>
      <c r="M44" s="560"/>
      <c r="N44" s="560"/>
      <c r="O44" s="560">
        <v>-405854</v>
      </c>
      <c r="P44" s="561">
        <v>-14.6</v>
      </c>
      <c r="Q44" s="431"/>
      <c r="R44" s="483"/>
    </row>
    <row r="45" spans="1:18" hidden="1">
      <c r="B45" s="546"/>
      <c r="C45" s="557" t="s">
        <v>69</v>
      </c>
      <c r="D45" s="558"/>
      <c r="E45" s="558"/>
      <c r="F45" s="558"/>
      <c r="G45" s="559">
        <v>0</v>
      </c>
      <c r="H45" s="558"/>
      <c r="I45" s="558"/>
      <c r="J45" s="558"/>
      <c r="K45" s="559">
        <v>0</v>
      </c>
      <c r="L45" s="560"/>
      <c r="M45" s="560"/>
      <c r="N45" s="560"/>
      <c r="O45" s="560">
        <v>0</v>
      </c>
      <c r="P45" s="561" t="s">
        <v>150</v>
      </c>
      <c r="Q45" s="431"/>
      <c r="R45" s="483"/>
    </row>
    <row r="46" spans="1:18" hidden="1">
      <c r="B46" s="546"/>
      <c r="C46" s="557" t="s">
        <v>53</v>
      </c>
      <c r="D46" s="558"/>
      <c r="E46" s="558"/>
      <c r="F46" s="558"/>
      <c r="G46" s="559">
        <v>0</v>
      </c>
      <c r="H46" s="558"/>
      <c r="I46" s="558"/>
      <c r="J46" s="558"/>
      <c r="K46" s="559">
        <v>0</v>
      </c>
      <c r="L46" s="560"/>
      <c r="M46" s="560"/>
      <c r="N46" s="560"/>
      <c r="O46" s="560">
        <v>0</v>
      </c>
      <c r="P46" s="561" t="s">
        <v>150</v>
      </c>
      <c r="Q46" s="431"/>
      <c r="R46" s="483"/>
    </row>
    <row r="47" spans="1:18" hidden="1">
      <c r="B47" s="562" t="s">
        <v>54</v>
      </c>
      <c r="C47" s="557" t="s">
        <v>55</v>
      </c>
      <c r="D47" s="558"/>
      <c r="E47" s="558"/>
      <c r="F47" s="558"/>
      <c r="G47" s="559">
        <v>-56773</v>
      </c>
      <c r="H47" s="558"/>
      <c r="I47" s="558"/>
      <c r="J47" s="558"/>
      <c r="K47" s="559">
        <v>0</v>
      </c>
      <c r="L47" s="560"/>
      <c r="M47" s="560"/>
      <c r="N47" s="560"/>
      <c r="O47" s="560">
        <v>-56773</v>
      </c>
      <c r="P47" s="561">
        <v>-99.6</v>
      </c>
      <c r="Q47" s="431"/>
      <c r="R47" s="483"/>
    </row>
    <row r="48" spans="1:18" hidden="1">
      <c r="B48" s="546"/>
      <c r="C48" s="557" t="s">
        <v>56</v>
      </c>
      <c r="D48" s="558"/>
      <c r="E48" s="558"/>
      <c r="F48" s="558"/>
      <c r="G48" s="559">
        <v>-27032</v>
      </c>
      <c r="H48" s="558"/>
      <c r="I48" s="558"/>
      <c r="J48" s="558"/>
      <c r="K48" s="559">
        <v>-26346</v>
      </c>
      <c r="L48" s="560"/>
      <c r="M48" s="560"/>
      <c r="N48" s="560"/>
      <c r="O48" s="560">
        <v>-53378</v>
      </c>
      <c r="P48" s="561">
        <v>-0.9</v>
      </c>
      <c r="Q48" s="431"/>
      <c r="R48" s="483"/>
    </row>
    <row r="49" spans="2:18" hidden="1">
      <c r="B49" s="546"/>
      <c r="C49" s="557" t="s">
        <v>57</v>
      </c>
      <c r="D49" s="558"/>
      <c r="E49" s="558"/>
      <c r="F49" s="558"/>
      <c r="G49" s="559">
        <v>30921</v>
      </c>
      <c r="H49" s="558"/>
      <c r="I49" s="558"/>
      <c r="J49" s="558"/>
      <c r="K49" s="559">
        <v>27265</v>
      </c>
      <c r="L49" s="560"/>
      <c r="M49" s="560"/>
      <c r="N49" s="560"/>
      <c r="O49" s="560">
        <v>58186</v>
      </c>
      <c r="P49" s="561">
        <v>20.5</v>
      </c>
      <c r="Q49" s="431"/>
      <c r="R49" s="483"/>
    </row>
    <row r="50" spans="2:18" hidden="1">
      <c r="B50" s="562" t="s">
        <v>58</v>
      </c>
      <c r="C50" s="557" t="s">
        <v>59</v>
      </c>
      <c r="D50" s="558"/>
      <c r="E50" s="558"/>
      <c r="F50" s="558"/>
      <c r="G50" s="559">
        <v>0</v>
      </c>
      <c r="H50" s="558"/>
      <c r="I50" s="558"/>
      <c r="J50" s="558"/>
      <c r="K50" s="559">
        <v>-23381</v>
      </c>
      <c r="L50" s="560"/>
      <c r="M50" s="560"/>
      <c r="N50" s="560"/>
      <c r="O50" s="560">
        <v>-23381</v>
      </c>
      <c r="P50" s="561">
        <v>-30.7</v>
      </c>
      <c r="Q50" s="431"/>
      <c r="R50" s="483"/>
    </row>
    <row r="51" spans="2:18" hidden="1">
      <c r="B51" s="562"/>
      <c r="C51" s="563" t="s">
        <v>142</v>
      </c>
      <c r="D51" s="558"/>
      <c r="E51" s="558"/>
      <c r="F51" s="558"/>
      <c r="G51" s="559">
        <v>-7497</v>
      </c>
      <c r="H51" s="558"/>
      <c r="I51" s="558"/>
      <c r="J51" s="558"/>
      <c r="K51" s="559">
        <v>127</v>
      </c>
      <c r="L51" s="560"/>
      <c r="M51" s="560"/>
      <c r="N51" s="560"/>
      <c r="O51" s="560">
        <v>-7370</v>
      </c>
      <c r="P51" s="561">
        <v>-11.9</v>
      </c>
      <c r="Q51" s="431"/>
      <c r="R51" s="483"/>
    </row>
    <row r="52" spans="2:18" hidden="1">
      <c r="B52" s="546"/>
      <c r="C52" s="557" t="s">
        <v>63</v>
      </c>
      <c r="D52" s="558"/>
      <c r="E52" s="558"/>
      <c r="F52" s="558"/>
      <c r="G52" s="559">
        <v>0</v>
      </c>
      <c r="H52" s="558"/>
      <c r="I52" s="558"/>
      <c r="J52" s="558"/>
      <c r="K52" s="559">
        <v>0</v>
      </c>
      <c r="L52" s="560"/>
      <c r="M52" s="560"/>
      <c r="N52" s="560"/>
      <c r="O52" s="560">
        <v>0</v>
      </c>
      <c r="P52" s="561" t="s">
        <v>150</v>
      </c>
      <c r="Q52" s="431"/>
      <c r="R52" s="483"/>
    </row>
    <row r="53" spans="2:18" hidden="1">
      <c r="B53" s="546"/>
      <c r="C53" s="557" t="s">
        <v>78</v>
      </c>
      <c r="D53" s="558"/>
      <c r="E53" s="558"/>
      <c r="F53" s="558"/>
      <c r="G53" s="559">
        <v>0</v>
      </c>
      <c r="H53" s="558"/>
      <c r="I53" s="558"/>
      <c r="J53" s="558"/>
      <c r="K53" s="559">
        <v>0</v>
      </c>
      <c r="L53" s="560"/>
      <c r="M53" s="560"/>
      <c r="N53" s="560"/>
      <c r="O53" s="560">
        <v>0</v>
      </c>
      <c r="P53" s="561" t="s">
        <v>150</v>
      </c>
      <c r="Q53" s="431"/>
      <c r="R53" s="483"/>
    </row>
    <row r="54" spans="2:18" hidden="1">
      <c r="B54" s="562" t="s">
        <v>64</v>
      </c>
      <c r="C54" s="557" t="s">
        <v>65</v>
      </c>
      <c r="D54" s="558"/>
      <c r="E54" s="558"/>
      <c r="F54" s="558"/>
      <c r="G54" s="559">
        <v>0</v>
      </c>
      <c r="H54" s="558"/>
      <c r="I54" s="558"/>
      <c r="J54" s="558"/>
      <c r="K54" s="559">
        <v>-110000</v>
      </c>
      <c r="L54" s="560"/>
      <c r="M54" s="560"/>
      <c r="N54" s="560"/>
      <c r="O54" s="560">
        <v>-110000</v>
      </c>
      <c r="P54" s="561">
        <v>-100</v>
      </c>
      <c r="Q54" s="431"/>
      <c r="R54" s="483"/>
    </row>
    <row r="55" spans="2:18" hidden="1">
      <c r="B55" s="546"/>
      <c r="C55" s="557" t="s">
        <v>151</v>
      </c>
      <c r="D55" s="558"/>
      <c r="E55" s="558"/>
      <c r="F55" s="558"/>
      <c r="G55" s="559">
        <v>0</v>
      </c>
      <c r="H55" s="558"/>
      <c r="I55" s="558"/>
      <c r="J55" s="558"/>
      <c r="K55" s="559">
        <v>0</v>
      </c>
      <c r="L55" s="560"/>
      <c r="M55" s="560"/>
      <c r="N55" s="560"/>
      <c r="O55" s="560">
        <v>0</v>
      </c>
      <c r="P55" s="561" t="s">
        <v>150</v>
      </c>
      <c r="Q55" s="431"/>
      <c r="R55" s="483"/>
    </row>
    <row r="56" spans="2:18" hidden="1">
      <c r="B56" s="546"/>
      <c r="C56" s="564" t="s">
        <v>152</v>
      </c>
      <c r="D56" s="558"/>
      <c r="E56" s="558"/>
      <c r="F56" s="558"/>
      <c r="G56" s="559">
        <v>-19000</v>
      </c>
      <c r="H56" s="558"/>
      <c r="I56" s="558"/>
      <c r="J56" s="558"/>
      <c r="K56" s="559">
        <v>998</v>
      </c>
      <c r="L56" s="560"/>
      <c r="M56" s="560"/>
      <c r="N56" s="560"/>
      <c r="O56" s="560">
        <v>-18002</v>
      </c>
      <c r="P56" s="561">
        <v>-94.7</v>
      </c>
      <c r="Q56" s="431"/>
      <c r="R56" s="483"/>
    </row>
    <row r="57" spans="2:18" hidden="1">
      <c r="B57" s="546"/>
      <c r="C57" s="565" t="s">
        <v>153</v>
      </c>
      <c r="D57" s="566"/>
      <c r="E57" s="566"/>
      <c r="F57" s="566"/>
      <c r="G57" s="567">
        <v>0</v>
      </c>
      <c r="H57" s="566"/>
      <c r="I57" s="566"/>
      <c r="J57" s="566"/>
      <c r="K57" s="567">
        <v>0</v>
      </c>
      <c r="L57" s="568"/>
      <c r="M57" s="568"/>
      <c r="N57" s="568"/>
      <c r="O57" s="568">
        <v>0</v>
      </c>
      <c r="P57" s="569" t="s">
        <v>150</v>
      </c>
      <c r="Q57" s="431"/>
      <c r="R57" s="483"/>
    </row>
    <row r="58" spans="2:18" ht="17" hidden="1" thickBot="1">
      <c r="B58" s="570"/>
      <c r="C58" s="556" t="s">
        <v>68</v>
      </c>
      <c r="D58" s="571"/>
      <c r="E58" s="571"/>
      <c r="F58" s="571"/>
      <c r="G58" s="572">
        <v>-226821</v>
      </c>
      <c r="H58" s="571"/>
      <c r="I58" s="571"/>
      <c r="J58" s="571"/>
      <c r="K58" s="572">
        <v>-389751</v>
      </c>
      <c r="L58" s="573"/>
      <c r="M58" s="573"/>
      <c r="N58" s="573"/>
      <c r="O58" s="573">
        <v>-616572</v>
      </c>
      <c r="P58" s="574">
        <v>-6.5</v>
      </c>
      <c r="Q58" s="431"/>
      <c r="R58" s="483"/>
    </row>
    <row r="59" spans="2:18" hidden="1">
      <c r="B59" s="546"/>
      <c r="C59" s="557" t="s">
        <v>69</v>
      </c>
      <c r="D59" s="558"/>
      <c r="E59" s="558"/>
      <c r="F59" s="558"/>
      <c r="G59" s="559">
        <v>-66094</v>
      </c>
      <c r="H59" s="558"/>
      <c r="I59" s="558"/>
      <c r="J59" s="558"/>
      <c r="K59" s="559">
        <v>-193889</v>
      </c>
      <c r="L59" s="560"/>
      <c r="M59" s="560"/>
      <c r="N59" s="560"/>
      <c r="O59" s="560">
        <v>-259983</v>
      </c>
      <c r="P59" s="561">
        <v>-19.399999999999999</v>
      </c>
      <c r="Q59" s="431"/>
      <c r="R59" s="483"/>
    </row>
    <row r="60" spans="2:18" hidden="1">
      <c r="B60" s="546"/>
      <c r="C60" s="557" t="s">
        <v>70</v>
      </c>
      <c r="D60" s="558"/>
      <c r="E60" s="558"/>
      <c r="F60" s="558"/>
      <c r="G60" s="559">
        <v>35153</v>
      </c>
      <c r="H60" s="558"/>
      <c r="I60" s="558"/>
      <c r="J60" s="558"/>
      <c r="K60" s="559">
        <v>-16027</v>
      </c>
      <c r="L60" s="560"/>
      <c r="M60" s="560"/>
      <c r="N60" s="560"/>
      <c r="O60" s="560">
        <v>19126</v>
      </c>
      <c r="P60" s="561">
        <v>30.5</v>
      </c>
      <c r="Q60" s="431"/>
      <c r="R60" s="483"/>
    </row>
    <row r="61" spans="2:18" hidden="1">
      <c r="B61" s="546"/>
      <c r="C61" s="557" t="s">
        <v>94</v>
      </c>
      <c r="D61" s="558"/>
      <c r="E61" s="558"/>
      <c r="F61" s="558"/>
      <c r="G61" s="559">
        <v>0</v>
      </c>
      <c r="H61" s="558"/>
      <c r="I61" s="558"/>
      <c r="J61" s="558"/>
      <c r="K61" s="559">
        <v>0</v>
      </c>
      <c r="L61" s="560"/>
      <c r="M61" s="560"/>
      <c r="N61" s="560"/>
      <c r="O61" s="560">
        <v>0</v>
      </c>
      <c r="P61" s="561" t="s">
        <v>150</v>
      </c>
      <c r="Q61" s="431"/>
      <c r="R61" s="483"/>
    </row>
    <row r="62" spans="2:18" hidden="1">
      <c r="B62" s="546"/>
      <c r="C62" s="557" t="s">
        <v>57</v>
      </c>
      <c r="D62" s="558"/>
      <c r="E62" s="558"/>
      <c r="F62" s="558"/>
      <c r="G62" s="559">
        <v>497627</v>
      </c>
      <c r="H62" s="558"/>
      <c r="I62" s="558"/>
      <c r="J62" s="558"/>
      <c r="K62" s="559">
        <v>181374</v>
      </c>
      <c r="L62" s="560"/>
      <c r="M62" s="560"/>
      <c r="N62" s="560"/>
      <c r="O62" s="560">
        <v>679001</v>
      </c>
      <c r="P62" s="561">
        <v>3.5</v>
      </c>
      <c r="Q62" s="431"/>
      <c r="R62" s="483"/>
    </row>
    <row r="63" spans="2:18" hidden="1">
      <c r="B63" s="562" t="s">
        <v>54</v>
      </c>
      <c r="C63" s="557" t="s">
        <v>59</v>
      </c>
      <c r="D63" s="558"/>
      <c r="E63" s="558"/>
      <c r="F63" s="558"/>
      <c r="G63" s="559">
        <v>250083</v>
      </c>
      <c r="H63" s="558"/>
      <c r="I63" s="558"/>
      <c r="J63" s="558"/>
      <c r="K63" s="559">
        <v>-429162</v>
      </c>
      <c r="L63" s="560"/>
      <c r="M63" s="560"/>
      <c r="N63" s="560"/>
      <c r="O63" s="560">
        <v>-179079</v>
      </c>
      <c r="P63" s="561">
        <v>-6.8</v>
      </c>
      <c r="Q63" s="431"/>
      <c r="R63" s="483"/>
    </row>
    <row r="64" spans="2:18" hidden="1">
      <c r="B64" s="546"/>
      <c r="C64" s="557" t="s">
        <v>72</v>
      </c>
      <c r="D64" s="558"/>
      <c r="E64" s="558"/>
      <c r="F64" s="558"/>
      <c r="G64" s="559">
        <v>106983</v>
      </c>
      <c r="H64" s="558"/>
      <c r="I64" s="558"/>
      <c r="J64" s="558"/>
      <c r="K64" s="559">
        <v>-158004</v>
      </c>
      <c r="L64" s="560"/>
      <c r="M64" s="560"/>
      <c r="N64" s="560"/>
      <c r="O64" s="560">
        <v>-51021</v>
      </c>
      <c r="P64" s="561">
        <v>-2.7</v>
      </c>
      <c r="Q64" s="431"/>
      <c r="R64" s="483"/>
    </row>
    <row r="65" spans="2:18" hidden="1">
      <c r="B65" s="562" t="s">
        <v>73</v>
      </c>
      <c r="C65" s="557" t="s">
        <v>74</v>
      </c>
      <c r="D65" s="558"/>
      <c r="E65" s="558"/>
      <c r="F65" s="558"/>
      <c r="G65" s="559">
        <v>14942</v>
      </c>
      <c r="H65" s="558"/>
      <c r="I65" s="558"/>
      <c r="J65" s="558"/>
      <c r="K65" s="559">
        <v>61429</v>
      </c>
      <c r="L65" s="560"/>
      <c r="M65" s="560"/>
      <c r="N65" s="560"/>
      <c r="O65" s="560">
        <v>76371</v>
      </c>
      <c r="P65" s="561">
        <v>57.7</v>
      </c>
      <c r="Q65" s="431"/>
      <c r="R65" s="483"/>
    </row>
    <row r="66" spans="2:18" hidden="1">
      <c r="B66" s="546"/>
      <c r="C66" s="557" t="s">
        <v>75</v>
      </c>
      <c r="D66" s="558"/>
      <c r="E66" s="558"/>
      <c r="F66" s="558"/>
      <c r="G66" s="559">
        <v>-390</v>
      </c>
      <c r="H66" s="558"/>
      <c r="I66" s="558"/>
      <c r="J66" s="558"/>
      <c r="K66" s="559">
        <v>0</v>
      </c>
      <c r="L66" s="560"/>
      <c r="M66" s="560"/>
      <c r="N66" s="560"/>
      <c r="O66" s="560">
        <v>-390</v>
      </c>
      <c r="P66" s="561">
        <v>-37.9</v>
      </c>
      <c r="Q66" s="431"/>
      <c r="R66" s="483"/>
    </row>
    <row r="67" spans="2:18" hidden="1">
      <c r="B67" s="562" t="s">
        <v>58</v>
      </c>
      <c r="C67" s="557" t="s">
        <v>91</v>
      </c>
      <c r="D67" s="558"/>
      <c r="E67" s="558"/>
      <c r="F67" s="558"/>
      <c r="G67" s="559">
        <v>3667</v>
      </c>
      <c r="H67" s="558"/>
      <c r="I67" s="558"/>
      <c r="J67" s="558"/>
      <c r="K67" s="559">
        <v>4730</v>
      </c>
      <c r="L67" s="560"/>
      <c r="M67" s="560"/>
      <c r="N67" s="560"/>
      <c r="O67" s="560">
        <v>8397</v>
      </c>
      <c r="P67" s="561">
        <v>18.5</v>
      </c>
      <c r="Q67" s="431"/>
      <c r="R67" s="483"/>
    </row>
    <row r="68" spans="2:18" hidden="1">
      <c r="B68" s="546"/>
      <c r="C68" s="557" t="s">
        <v>95</v>
      </c>
      <c r="D68" s="558"/>
      <c r="E68" s="558"/>
      <c r="F68" s="558"/>
      <c r="G68" s="559">
        <v>72291</v>
      </c>
      <c r="H68" s="558"/>
      <c r="I68" s="558"/>
      <c r="J68" s="558"/>
      <c r="K68" s="559">
        <v>-20762</v>
      </c>
      <c r="L68" s="560"/>
      <c r="M68" s="560"/>
      <c r="N68" s="560"/>
      <c r="O68" s="560">
        <v>51529</v>
      </c>
      <c r="P68" s="561">
        <v>40</v>
      </c>
      <c r="Q68" s="431"/>
      <c r="R68" s="483"/>
    </row>
    <row r="69" spans="2:18" hidden="1">
      <c r="B69" s="562" t="s">
        <v>64</v>
      </c>
      <c r="C69" s="557" t="s">
        <v>77</v>
      </c>
      <c r="D69" s="558"/>
      <c r="E69" s="558"/>
      <c r="F69" s="558"/>
      <c r="G69" s="559">
        <v>44063</v>
      </c>
      <c r="H69" s="558"/>
      <c r="I69" s="558"/>
      <c r="J69" s="558"/>
      <c r="K69" s="559">
        <v>-35195</v>
      </c>
      <c r="L69" s="560"/>
      <c r="M69" s="560"/>
      <c r="N69" s="560"/>
      <c r="O69" s="560">
        <v>8868</v>
      </c>
      <c r="P69" s="561">
        <v>5.0999999999999996</v>
      </c>
      <c r="Q69" s="431"/>
      <c r="R69" s="483"/>
    </row>
    <row r="70" spans="2:18" hidden="1">
      <c r="B70" s="546"/>
      <c r="C70" s="557" t="s">
        <v>63</v>
      </c>
      <c r="D70" s="558"/>
      <c r="E70" s="558"/>
      <c r="F70" s="558"/>
      <c r="G70" s="559">
        <v>2</v>
      </c>
      <c r="H70" s="558"/>
      <c r="I70" s="558"/>
      <c r="J70" s="558"/>
      <c r="K70" s="559">
        <v>-8190</v>
      </c>
      <c r="L70" s="560"/>
      <c r="M70" s="560"/>
      <c r="N70" s="560"/>
      <c r="O70" s="560">
        <v>-8188</v>
      </c>
      <c r="P70" s="561">
        <v>-99.5</v>
      </c>
      <c r="Q70" s="431"/>
      <c r="R70" s="483"/>
    </row>
    <row r="71" spans="2:18" hidden="1">
      <c r="B71" s="546"/>
      <c r="C71" s="557" t="s">
        <v>78</v>
      </c>
      <c r="D71" s="558"/>
      <c r="E71" s="558"/>
      <c r="F71" s="558"/>
      <c r="G71" s="559">
        <v>0</v>
      </c>
      <c r="H71" s="558"/>
      <c r="I71" s="558"/>
      <c r="J71" s="558"/>
      <c r="K71" s="559">
        <v>-32837</v>
      </c>
      <c r="L71" s="560"/>
      <c r="M71" s="560"/>
      <c r="N71" s="560"/>
      <c r="O71" s="560">
        <v>-32837</v>
      </c>
      <c r="P71" s="561">
        <v>-100</v>
      </c>
      <c r="Q71" s="431"/>
      <c r="R71" s="483"/>
    </row>
    <row r="72" spans="2:18" hidden="1">
      <c r="B72" s="546"/>
      <c r="C72" s="575" t="s">
        <v>65</v>
      </c>
      <c r="D72" s="558"/>
      <c r="E72" s="558"/>
      <c r="F72" s="558"/>
      <c r="G72" s="559">
        <v>0</v>
      </c>
      <c r="H72" s="558"/>
      <c r="I72" s="558"/>
      <c r="J72" s="558"/>
      <c r="K72" s="559">
        <v>-40926</v>
      </c>
      <c r="L72" s="560"/>
      <c r="M72" s="560"/>
      <c r="N72" s="560"/>
      <c r="O72" s="560">
        <v>-40926</v>
      </c>
      <c r="P72" s="561">
        <v>-100</v>
      </c>
      <c r="Q72" s="431"/>
      <c r="R72" s="483"/>
    </row>
    <row r="73" spans="2:18" hidden="1">
      <c r="B73" s="546"/>
      <c r="C73" s="576" t="s">
        <v>154</v>
      </c>
      <c r="D73" s="566"/>
      <c r="E73" s="566"/>
      <c r="F73" s="566"/>
      <c r="G73" s="567">
        <v>-41688</v>
      </c>
      <c r="H73" s="566"/>
      <c r="I73" s="566"/>
      <c r="J73" s="566"/>
      <c r="K73" s="567">
        <v>719</v>
      </c>
      <c r="L73" s="568"/>
      <c r="M73" s="568"/>
      <c r="N73" s="568"/>
      <c r="O73" s="568">
        <v>-40969</v>
      </c>
      <c r="P73" s="569">
        <v>-49.6</v>
      </c>
      <c r="Q73" s="431"/>
      <c r="R73" s="483"/>
    </row>
    <row r="74" spans="2:18" hidden="1">
      <c r="B74" s="577"/>
      <c r="C74" s="578" t="s">
        <v>68</v>
      </c>
      <c r="D74" s="566"/>
      <c r="E74" s="566"/>
      <c r="F74" s="566"/>
      <c r="G74" s="567">
        <v>916639</v>
      </c>
      <c r="H74" s="566"/>
      <c r="I74" s="566"/>
      <c r="J74" s="566"/>
      <c r="K74" s="567">
        <v>-686740</v>
      </c>
      <c r="L74" s="568"/>
      <c r="M74" s="568"/>
      <c r="N74" s="568"/>
      <c r="O74" s="568">
        <v>229899</v>
      </c>
      <c r="P74" s="569">
        <v>0.9</v>
      </c>
      <c r="Q74" s="431"/>
      <c r="R74" s="483"/>
    </row>
    <row r="75" spans="2:18" ht="17" hidden="1" thickBot="1">
      <c r="B75" s="579" t="s">
        <v>79</v>
      </c>
      <c r="C75" s="580"/>
      <c r="D75" s="571"/>
      <c r="E75" s="571"/>
      <c r="F75" s="571"/>
      <c r="G75" s="572">
        <v>689818</v>
      </c>
      <c r="H75" s="571"/>
      <c r="I75" s="571"/>
      <c r="J75" s="571"/>
      <c r="K75" s="572">
        <v>-1076491</v>
      </c>
      <c r="L75" s="573"/>
      <c r="M75" s="573"/>
      <c r="N75" s="573"/>
      <c r="O75" s="573">
        <v>-386673</v>
      </c>
      <c r="P75" s="574">
        <v>-1.1000000000000001</v>
      </c>
      <c r="Q75" s="431"/>
      <c r="R75" s="483"/>
    </row>
    <row r="76" spans="2:18" hidden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2:18" hidden="1">
      <c r="B77" s="1" t="s">
        <v>155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2:18" hidden="1">
      <c r="L78" s="1"/>
      <c r="M78" s="1"/>
      <c r="N78" s="1"/>
      <c r="O78" s="581">
        <v>560714</v>
      </c>
      <c r="P78" s="582">
        <v>2.2999999999999998</v>
      </c>
    </row>
    <row r="79" spans="2:18" hidden="1">
      <c r="L79" s="583"/>
      <c r="M79" s="583"/>
      <c r="N79" s="583"/>
      <c r="O79" s="1"/>
      <c r="P79" s="1"/>
    </row>
    <row r="80" spans="2:18" hidden="1">
      <c r="L80" s="1"/>
      <c r="M80" s="1"/>
      <c r="N80" s="1"/>
      <c r="O80" s="581">
        <v>-665837</v>
      </c>
      <c r="P80" s="582">
        <v>-16.2</v>
      </c>
    </row>
  </sheetData>
  <mergeCells count="10">
    <mergeCell ref="D42:G42"/>
    <mergeCell ref="H42:K42"/>
    <mergeCell ref="B43:C43"/>
    <mergeCell ref="B75:C75"/>
    <mergeCell ref="H2:K2"/>
    <mergeCell ref="D3:G4"/>
    <mergeCell ref="H3:K4"/>
    <mergeCell ref="L3:P4"/>
    <mergeCell ref="B5:C5"/>
    <mergeCell ref="B37:C37"/>
  </mergeCells>
  <phoneticPr fontId="3"/>
  <pageMargins left="0.78740157480314965" right="0" top="0.78740157480314965" bottom="0" header="0.51181102362204722" footer="0.51181102362204722"/>
  <pageSetup paperSize="9" scale="67" orientation="landscape" r:id="rId1"/>
  <headerFooter alignWithMargins="0"/>
  <rowBreaks count="1" manualBreakCount="1">
    <brk id="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R53"/>
  <sheetViews>
    <sheetView workbookViewId="0">
      <selection activeCell="S26" sqref="S26"/>
    </sheetView>
  </sheetViews>
  <sheetFormatPr defaultColWidth="10.7109375" defaultRowHeight="16.5"/>
  <cols>
    <col min="1" max="1" width="0.92578125" style="164" customWidth="1"/>
    <col min="2" max="2" width="1.7109375" style="164" customWidth="1"/>
    <col min="3" max="3" width="10.7109375" style="164" customWidth="1"/>
    <col min="4" max="4" width="7" style="164" customWidth="1"/>
    <col min="5" max="5" width="5.5703125" style="164" customWidth="1"/>
    <col min="6" max="6" width="3.78515625" style="164" customWidth="1"/>
    <col min="7" max="7" width="9.7109375" style="164" customWidth="1"/>
    <col min="8" max="8" width="3.78515625" style="164" customWidth="1"/>
    <col min="9" max="9" width="9.7109375" style="164" customWidth="1"/>
    <col min="10" max="10" width="3.78515625" style="164" customWidth="1"/>
    <col min="11" max="11" width="9.7109375" style="164" customWidth="1"/>
    <col min="12" max="12" width="3.78515625" style="164" customWidth="1"/>
    <col min="13" max="13" width="9.7109375" style="164" customWidth="1"/>
    <col min="14" max="14" width="3.78515625" style="164" customWidth="1"/>
    <col min="15" max="15" width="9.7109375" style="164" customWidth="1"/>
    <col min="16" max="16" width="4.78515625" style="164" customWidth="1"/>
    <col min="17" max="17" width="9.7109375" style="164" customWidth="1"/>
    <col min="18" max="18" width="2.5" style="164" customWidth="1"/>
    <col min="19" max="256" width="10.7109375" style="164"/>
    <col min="257" max="257" width="0.92578125" style="164" customWidth="1"/>
    <col min="258" max="258" width="1.7109375" style="164" customWidth="1"/>
    <col min="259" max="259" width="10.7109375" style="164" customWidth="1"/>
    <col min="260" max="260" width="7" style="164" customWidth="1"/>
    <col min="261" max="261" width="5.5703125" style="164" customWidth="1"/>
    <col min="262" max="262" width="3.78515625" style="164" customWidth="1"/>
    <col min="263" max="263" width="9.7109375" style="164" customWidth="1"/>
    <col min="264" max="264" width="3.78515625" style="164" customWidth="1"/>
    <col min="265" max="265" width="9.7109375" style="164" customWidth="1"/>
    <col min="266" max="266" width="3.78515625" style="164" customWidth="1"/>
    <col min="267" max="267" width="9.7109375" style="164" customWidth="1"/>
    <col min="268" max="268" width="3.78515625" style="164" customWidth="1"/>
    <col min="269" max="269" width="9.7109375" style="164" customWidth="1"/>
    <col min="270" max="270" width="3.78515625" style="164" customWidth="1"/>
    <col min="271" max="271" width="9.7109375" style="164" customWidth="1"/>
    <col min="272" max="272" width="4.78515625" style="164" customWidth="1"/>
    <col min="273" max="273" width="9.7109375" style="164" customWidth="1"/>
    <col min="274" max="274" width="2.5" style="164" customWidth="1"/>
    <col min="275" max="512" width="10.7109375" style="164"/>
    <col min="513" max="513" width="0.92578125" style="164" customWidth="1"/>
    <col min="514" max="514" width="1.7109375" style="164" customWidth="1"/>
    <col min="515" max="515" width="10.7109375" style="164" customWidth="1"/>
    <col min="516" max="516" width="7" style="164" customWidth="1"/>
    <col min="517" max="517" width="5.5703125" style="164" customWidth="1"/>
    <col min="518" max="518" width="3.78515625" style="164" customWidth="1"/>
    <col min="519" max="519" width="9.7109375" style="164" customWidth="1"/>
    <col min="520" max="520" width="3.78515625" style="164" customWidth="1"/>
    <col min="521" max="521" width="9.7109375" style="164" customWidth="1"/>
    <col min="522" max="522" width="3.78515625" style="164" customWidth="1"/>
    <col min="523" max="523" width="9.7109375" style="164" customWidth="1"/>
    <col min="524" max="524" width="3.78515625" style="164" customWidth="1"/>
    <col min="525" max="525" width="9.7109375" style="164" customWidth="1"/>
    <col min="526" max="526" width="3.78515625" style="164" customWidth="1"/>
    <col min="527" max="527" width="9.7109375" style="164" customWidth="1"/>
    <col min="528" max="528" width="4.78515625" style="164" customWidth="1"/>
    <col min="529" max="529" width="9.7109375" style="164" customWidth="1"/>
    <col min="530" max="530" width="2.5" style="164" customWidth="1"/>
    <col min="531" max="768" width="10.7109375" style="164"/>
    <col min="769" max="769" width="0.92578125" style="164" customWidth="1"/>
    <col min="770" max="770" width="1.7109375" style="164" customWidth="1"/>
    <col min="771" max="771" width="10.7109375" style="164" customWidth="1"/>
    <col min="772" max="772" width="7" style="164" customWidth="1"/>
    <col min="773" max="773" width="5.5703125" style="164" customWidth="1"/>
    <col min="774" max="774" width="3.78515625" style="164" customWidth="1"/>
    <col min="775" max="775" width="9.7109375" style="164" customWidth="1"/>
    <col min="776" max="776" width="3.78515625" style="164" customWidth="1"/>
    <col min="777" max="777" width="9.7109375" style="164" customWidth="1"/>
    <col min="778" max="778" width="3.78515625" style="164" customWidth="1"/>
    <col min="779" max="779" width="9.7109375" style="164" customWidth="1"/>
    <col min="780" max="780" width="3.78515625" style="164" customWidth="1"/>
    <col min="781" max="781" width="9.7109375" style="164" customWidth="1"/>
    <col min="782" max="782" width="3.78515625" style="164" customWidth="1"/>
    <col min="783" max="783" width="9.7109375" style="164" customWidth="1"/>
    <col min="784" max="784" width="4.78515625" style="164" customWidth="1"/>
    <col min="785" max="785" width="9.7109375" style="164" customWidth="1"/>
    <col min="786" max="786" width="2.5" style="164" customWidth="1"/>
    <col min="787" max="1024" width="10.7109375" style="164"/>
    <col min="1025" max="1025" width="0.92578125" style="164" customWidth="1"/>
    <col min="1026" max="1026" width="1.7109375" style="164" customWidth="1"/>
    <col min="1027" max="1027" width="10.7109375" style="164" customWidth="1"/>
    <col min="1028" max="1028" width="7" style="164" customWidth="1"/>
    <col min="1029" max="1029" width="5.5703125" style="164" customWidth="1"/>
    <col min="1030" max="1030" width="3.78515625" style="164" customWidth="1"/>
    <col min="1031" max="1031" width="9.7109375" style="164" customWidth="1"/>
    <col min="1032" max="1032" width="3.78515625" style="164" customWidth="1"/>
    <col min="1033" max="1033" width="9.7109375" style="164" customWidth="1"/>
    <col min="1034" max="1034" width="3.78515625" style="164" customWidth="1"/>
    <col min="1035" max="1035" width="9.7109375" style="164" customWidth="1"/>
    <col min="1036" max="1036" width="3.78515625" style="164" customWidth="1"/>
    <col min="1037" max="1037" width="9.7109375" style="164" customWidth="1"/>
    <col min="1038" max="1038" width="3.78515625" style="164" customWidth="1"/>
    <col min="1039" max="1039" width="9.7109375" style="164" customWidth="1"/>
    <col min="1040" max="1040" width="4.78515625" style="164" customWidth="1"/>
    <col min="1041" max="1041" width="9.7109375" style="164" customWidth="1"/>
    <col min="1042" max="1042" width="2.5" style="164" customWidth="1"/>
    <col min="1043" max="1280" width="10.7109375" style="164"/>
    <col min="1281" max="1281" width="0.92578125" style="164" customWidth="1"/>
    <col min="1282" max="1282" width="1.7109375" style="164" customWidth="1"/>
    <col min="1283" max="1283" width="10.7109375" style="164" customWidth="1"/>
    <col min="1284" max="1284" width="7" style="164" customWidth="1"/>
    <col min="1285" max="1285" width="5.5703125" style="164" customWidth="1"/>
    <col min="1286" max="1286" width="3.78515625" style="164" customWidth="1"/>
    <col min="1287" max="1287" width="9.7109375" style="164" customWidth="1"/>
    <col min="1288" max="1288" width="3.78515625" style="164" customWidth="1"/>
    <col min="1289" max="1289" width="9.7109375" style="164" customWidth="1"/>
    <col min="1290" max="1290" width="3.78515625" style="164" customWidth="1"/>
    <col min="1291" max="1291" width="9.7109375" style="164" customWidth="1"/>
    <col min="1292" max="1292" width="3.78515625" style="164" customWidth="1"/>
    <col min="1293" max="1293" width="9.7109375" style="164" customWidth="1"/>
    <col min="1294" max="1294" width="3.78515625" style="164" customWidth="1"/>
    <col min="1295" max="1295" width="9.7109375" style="164" customWidth="1"/>
    <col min="1296" max="1296" width="4.78515625" style="164" customWidth="1"/>
    <col min="1297" max="1297" width="9.7109375" style="164" customWidth="1"/>
    <col min="1298" max="1298" width="2.5" style="164" customWidth="1"/>
    <col min="1299" max="1536" width="10.7109375" style="164"/>
    <col min="1537" max="1537" width="0.92578125" style="164" customWidth="1"/>
    <col min="1538" max="1538" width="1.7109375" style="164" customWidth="1"/>
    <col min="1539" max="1539" width="10.7109375" style="164" customWidth="1"/>
    <col min="1540" max="1540" width="7" style="164" customWidth="1"/>
    <col min="1541" max="1541" width="5.5703125" style="164" customWidth="1"/>
    <col min="1542" max="1542" width="3.78515625" style="164" customWidth="1"/>
    <col min="1543" max="1543" width="9.7109375" style="164" customWidth="1"/>
    <col min="1544" max="1544" width="3.78515625" style="164" customWidth="1"/>
    <col min="1545" max="1545" width="9.7109375" style="164" customWidth="1"/>
    <col min="1546" max="1546" width="3.78515625" style="164" customWidth="1"/>
    <col min="1547" max="1547" width="9.7109375" style="164" customWidth="1"/>
    <col min="1548" max="1548" width="3.78515625" style="164" customWidth="1"/>
    <col min="1549" max="1549" width="9.7109375" style="164" customWidth="1"/>
    <col min="1550" max="1550" width="3.78515625" style="164" customWidth="1"/>
    <col min="1551" max="1551" width="9.7109375" style="164" customWidth="1"/>
    <col min="1552" max="1552" width="4.78515625" style="164" customWidth="1"/>
    <col min="1553" max="1553" width="9.7109375" style="164" customWidth="1"/>
    <col min="1554" max="1554" width="2.5" style="164" customWidth="1"/>
    <col min="1555" max="1792" width="10.7109375" style="164"/>
    <col min="1793" max="1793" width="0.92578125" style="164" customWidth="1"/>
    <col min="1794" max="1794" width="1.7109375" style="164" customWidth="1"/>
    <col min="1795" max="1795" width="10.7109375" style="164" customWidth="1"/>
    <col min="1796" max="1796" width="7" style="164" customWidth="1"/>
    <col min="1797" max="1797" width="5.5703125" style="164" customWidth="1"/>
    <col min="1798" max="1798" width="3.78515625" style="164" customWidth="1"/>
    <col min="1799" max="1799" width="9.7109375" style="164" customWidth="1"/>
    <col min="1800" max="1800" width="3.78515625" style="164" customWidth="1"/>
    <col min="1801" max="1801" width="9.7109375" style="164" customWidth="1"/>
    <col min="1802" max="1802" width="3.78515625" style="164" customWidth="1"/>
    <col min="1803" max="1803" width="9.7109375" style="164" customWidth="1"/>
    <col min="1804" max="1804" width="3.78515625" style="164" customWidth="1"/>
    <col min="1805" max="1805" width="9.7109375" style="164" customWidth="1"/>
    <col min="1806" max="1806" width="3.78515625" style="164" customWidth="1"/>
    <col min="1807" max="1807" width="9.7109375" style="164" customWidth="1"/>
    <col min="1808" max="1808" width="4.78515625" style="164" customWidth="1"/>
    <col min="1809" max="1809" width="9.7109375" style="164" customWidth="1"/>
    <col min="1810" max="1810" width="2.5" style="164" customWidth="1"/>
    <col min="1811" max="2048" width="10.7109375" style="164"/>
    <col min="2049" max="2049" width="0.92578125" style="164" customWidth="1"/>
    <col min="2050" max="2050" width="1.7109375" style="164" customWidth="1"/>
    <col min="2051" max="2051" width="10.7109375" style="164" customWidth="1"/>
    <col min="2052" max="2052" width="7" style="164" customWidth="1"/>
    <col min="2053" max="2053" width="5.5703125" style="164" customWidth="1"/>
    <col min="2054" max="2054" width="3.78515625" style="164" customWidth="1"/>
    <col min="2055" max="2055" width="9.7109375" style="164" customWidth="1"/>
    <col min="2056" max="2056" width="3.78515625" style="164" customWidth="1"/>
    <col min="2057" max="2057" width="9.7109375" style="164" customWidth="1"/>
    <col min="2058" max="2058" width="3.78515625" style="164" customWidth="1"/>
    <col min="2059" max="2059" width="9.7109375" style="164" customWidth="1"/>
    <col min="2060" max="2060" width="3.78515625" style="164" customWidth="1"/>
    <col min="2061" max="2061" width="9.7109375" style="164" customWidth="1"/>
    <col min="2062" max="2062" width="3.78515625" style="164" customWidth="1"/>
    <col min="2063" max="2063" width="9.7109375" style="164" customWidth="1"/>
    <col min="2064" max="2064" width="4.78515625" style="164" customWidth="1"/>
    <col min="2065" max="2065" width="9.7109375" style="164" customWidth="1"/>
    <col min="2066" max="2066" width="2.5" style="164" customWidth="1"/>
    <col min="2067" max="2304" width="10.7109375" style="164"/>
    <col min="2305" max="2305" width="0.92578125" style="164" customWidth="1"/>
    <col min="2306" max="2306" width="1.7109375" style="164" customWidth="1"/>
    <col min="2307" max="2307" width="10.7109375" style="164" customWidth="1"/>
    <col min="2308" max="2308" width="7" style="164" customWidth="1"/>
    <col min="2309" max="2309" width="5.5703125" style="164" customWidth="1"/>
    <col min="2310" max="2310" width="3.78515625" style="164" customWidth="1"/>
    <col min="2311" max="2311" width="9.7109375" style="164" customWidth="1"/>
    <col min="2312" max="2312" width="3.78515625" style="164" customWidth="1"/>
    <col min="2313" max="2313" width="9.7109375" style="164" customWidth="1"/>
    <col min="2314" max="2314" width="3.78515625" style="164" customWidth="1"/>
    <col min="2315" max="2315" width="9.7109375" style="164" customWidth="1"/>
    <col min="2316" max="2316" width="3.78515625" style="164" customWidth="1"/>
    <col min="2317" max="2317" width="9.7109375" style="164" customWidth="1"/>
    <col min="2318" max="2318" width="3.78515625" style="164" customWidth="1"/>
    <col min="2319" max="2319" width="9.7109375" style="164" customWidth="1"/>
    <col min="2320" max="2320" width="4.78515625" style="164" customWidth="1"/>
    <col min="2321" max="2321" width="9.7109375" style="164" customWidth="1"/>
    <col min="2322" max="2322" width="2.5" style="164" customWidth="1"/>
    <col min="2323" max="2560" width="10.7109375" style="164"/>
    <col min="2561" max="2561" width="0.92578125" style="164" customWidth="1"/>
    <col min="2562" max="2562" width="1.7109375" style="164" customWidth="1"/>
    <col min="2563" max="2563" width="10.7109375" style="164" customWidth="1"/>
    <col min="2564" max="2564" width="7" style="164" customWidth="1"/>
    <col min="2565" max="2565" width="5.5703125" style="164" customWidth="1"/>
    <col min="2566" max="2566" width="3.78515625" style="164" customWidth="1"/>
    <col min="2567" max="2567" width="9.7109375" style="164" customWidth="1"/>
    <col min="2568" max="2568" width="3.78515625" style="164" customWidth="1"/>
    <col min="2569" max="2569" width="9.7109375" style="164" customWidth="1"/>
    <col min="2570" max="2570" width="3.78515625" style="164" customWidth="1"/>
    <col min="2571" max="2571" width="9.7109375" style="164" customWidth="1"/>
    <col min="2572" max="2572" width="3.78515625" style="164" customWidth="1"/>
    <col min="2573" max="2573" width="9.7109375" style="164" customWidth="1"/>
    <col min="2574" max="2574" width="3.78515625" style="164" customWidth="1"/>
    <col min="2575" max="2575" width="9.7109375" style="164" customWidth="1"/>
    <col min="2576" max="2576" width="4.78515625" style="164" customWidth="1"/>
    <col min="2577" max="2577" width="9.7109375" style="164" customWidth="1"/>
    <col min="2578" max="2578" width="2.5" style="164" customWidth="1"/>
    <col min="2579" max="2816" width="10.7109375" style="164"/>
    <col min="2817" max="2817" width="0.92578125" style="164" customWidth="1"/>
    <col min="2818" max="2818" width="1.7109375" style="164" customWidth="1"/>
    <col min="2819" max="2819" width="10.7109375" style="164" customWidth="1"/>
    <col min="2820" max="2820" width="7" style="164" customWidth="1"/>
    <col min="2821" max="2821" width="5.5703125" style="164" customWidth="1"/>
    <col min="2822" max="2822" width="3.78515625" style="164" customWidth="1"/>
    <col min="2823" max="2823" width="9.7109375" style="164" customWidth="1"/>
    <col min="2824" max="2824" width="3.78515625" style="164" customWidth="1"/>
    <col min="2825" max="2825" width="9.7109375" style="164" customWidth="1"/>
    <col min="2826" max="2826" width="3.78515625" style="164" customWidth="1"/>
    <col min="2827" max="2827" width="9.7109375" style="164" customWidth="1"/>
    <col min="2828" max="2828" width="3.78515625" style="164" customWidth="1"/>
    <col min="2829" max="2829" width="9.7109375" style="164" customWidth="1"/>
    <col min="2830" max="2830" width="3.78515625" style="164" customWidth="1"/>
    <col min="2831" max="2831" width="9.7109375" style="164" customWidth="1"/>
    <col min="2832" max="2832" width="4.78515625" style="164" customWidth="1"/>
    <col min="2833" max="2833" width="9.7109375" style="164" customWidth="1"/>
    <col min="2834" max="2834" width="2.5" style="164" customWidth="1"/>
    <col min="2835" max="3072" width="10.7109375" style="164"/>
    <col min="3073" max="3073" width="0.92578125" style="164" customWidth="1"/>
    <col min="3074" max="3074" width="1.7109375" style="164" customWidth="1"/>
    <col min="3075" max="3075" width="10.7109375" style="164" customWidth="1"/>
    <col min="3076" max="3076" width="7" style="164" customWidth="1"/>
    <col min="3077" max="3077" width="5.5703125" style="164" customWidth="1"/>
    <col min="3078" max="3078" width="3.78515625" style="164" customWidth="1"/>
    <col min="3079" max="3079" width="9.7109375" style="164" customWidth="1"/>
    <col min="3080" max="3080" width="3.78515625" style="164" customWidth="1"/>
    <col min="3081" max="3081" width="9.7109375" style="164" customWidth="1"/>
    <col min="3082" max="3082" width="3.78515625" style="164" customWidth="1"/>
    <col min="3083" max="3083" width="9.7109375" style="164" customWidth="1"/>
    <col min="3084" max="3084" width="3.78515625" style="164" customWidth="1"/>
    <col min="3085" max="3085" width="9.7109375" style="164" customWidth="1"/>
    <col min="3086" max="3086" width="3.78515625" style="164" customWidth="1"/>
    <col min="3087" max="3087" width="9.7109375" style="164" customWidth="1"/>
    <col min="3088" max="3088" width="4.78515625" style="164" customWidth="1"/>
    <col min="3089" max="3089" width="9.7109375" style="164" customWidth="1"/>
    <col min="3090" max="3090" width="2.5" style="164" customWidth="1"/>
    <col min="3091" max="3328" width="10.7109375" style="164"/>
    <col min="3329" max="3329" width="0.92578125" style="164" customWidth="1"/>
    <col min="3330" max="3330" width="1.7109375" style="164" customWidth="1"/>
    <col min="3331" max="3331" width="10.7109375" style="164" customWidth="1"/>
    <col min="3332" max="3332" width="7" style="164" customWidth="1"/>
    <col min="3333" max="3333" width="5.5703125" style="164" customWidth="1"/>
    <col min="3334" max="3334" width="3.78515625" style="164" customWidth="1"/>
    <col min="3335" max="3335" width="9.7109375" style="164" customWidth="1"/>
    <col min="3336" max="3336" width="3.78515625" style="164" customWidth="1"/>
    <col min="3337" max="3337" width="9.7109375" style="164" customWidth="1"/>
    <col min="3338" max="3338" width="3.78515625" style="164" customWidth="1"/>
    <col min="3339" max="3339" width="9.7109375" style="164" customWidth="1"/>
    <col min="3340" max="3340" width="3.78515625" style="164" customWidth="1"/>
    <col min="3341" max="3341" width="9.7109375" style="164" customWidth="1"/>
    <col min="3342" max="3342" width="3.78515625" style="164" customWidth="1"/>
    <col min="3343" max="3343" width="9.7109375" style="164" customWidth="1"/>
    <col min="3344" max="3344" width="4.78515625" style="164" customWidth="1"/>
    <col min="3345" max="3345" width="9.7109375" style="164" customWidth="1"/>
    <col min="3346" max="3346" width="2.5" style="164" customWidth="1"/>
    <col min="3347" max="3584" width="10.7109375" style="164"/>
    <col min="3585" max="3585" width="0.92578125" style="164" customWidth="1"/>
    <col min="3586" max="3586" width="1.7109375" style="164" customWidth="1"/>
    <col min="3587" max="3587" width="10.7109375" style="164" customWidth="1"/>
    <col min="3588" max="3588" width="7" style="164" customWidth="1"/>
    <col min="3589" max="3589" width="5.5703125" style="164" customWidth="1"/>
    <col min="3590" max="3590" width="3.78515625" style="164" customWidth="1"/>
    <col min="3591" max="3591" width="9.7109375" style="164" customWidth="1"/>
    <col min="3592" max="3592" width="3.78515625" style="164" customWidth="1"/>
    <col min="3593" max="3593" width="9.7109375" style="164" customWidth="1"/>
    <col min="3594" max="3594" width="3.78515625" style="164" customWidth="1"/>
    <col min="3595" max="3595" width="9.7109375" style="164" customWidth="1"/>
    <col min="3596" max="3596" width="3.78515625" style="164" customWidth="1"/>
    <col min="3597" max="3597" width="9.7109375" style="164" customWidth="1"/>
    <col min="3598" max="3598" width="3.78515625" style="164" customWidth="1"/>
    <col min="3599" max="3599" width="9.7109375" style="164" customWidth="1"/>
    <col min="3600" max="3600" width="4.78515625" style="164" customWidth="1"/>
    <col min="3601" max="3601" width="9.7109375" style="164" customWidth="1"/>
    <col min="3602" max="3602" width="2.5" style="164" customWidth="1"/>
    <col min="3603" max="3840" width="10.7109375" style="164"/>
    <col min="3841" max="3841" width="0.92578125" style="164" customWidth="1"/>
    <col min="3842" max="3842" width="1.7109375" style="164" customWidth="1"/>
    <col min="3843" max="3843" width="10.7109375" style="164" customWidth="1"/>
    <col min="3844" max="3844" width="7" style="164" customWidth="1"/>
    <col min="3845" max="3845" width="5.5703125" style="164" customWidth="1"/>
    <col min="3846" max="3846" width="3.78515625" style="164" customWidth="1"/>
    <col min="3847" max="3847" width="9.7109375" style="164" customWidth="1"/>
    <col min="3848" max="3848" width="3.78515625" style="164" customWidth="1"/>
    <col min="3849" max="3849" width="9.7109375" style="164" customWidth="1"/>
    <col min="3850" max="3850" width="3.78515625" style="164" customWidth="1"/>
    <col min="3851" max="3851" width="9.7109375" style="164" customWidth="1"/>
    <col min="3852" max="3852" width="3.78515625" style="164" customWidth="1"/>
    <col min="3853" max="3853" width="9.7109375" style="164" customWidth="1"/>
    <col min="3854" max="3854" width="3.78515625" style="164" customWidth="1"/>
    <col min="3855" max="3855" width="9.7109375" style="164" customWidth="1"/>
    <col min="3856" max="3856" width="4.78515625" style="164" customWidth="1"/>
    <col min="3857" max="3857" width="9.7109375" style="164" customWidth="1"/>
    <col min="3858" max="3858" width="2.5" style="164" customWidth="1"/>
    <col min="3859" max="4096" width="10.7109375" style="164"/>
    <col min="4097" max="4097" width="0.92578125" style="164" customWidth="1"/>
    <col min="4098" max="4098" width="1.7109375" style="164" customWidth="1"/>
    <col min="4099" max="4099" width="10.7109375" style="164" customWidth="1"/>
    <col min="4100" max="4100" width="7" style="164" customWidth="1"/>
    <col min="4101" max="4101" width="5.5703125" style="164" customWidth="1"/>
    <col min="4102" max="4102" width="3.78515625" style="164" customWidth="1"/>
    <col min="4103" max="4103" width="9.7109375" style="164" customWidth="1"/>
    <col min="4104" max="4104" width="3.78515625" style="164" customWidth="1"/>
    <col min="4105" max="4105" width="9.7109375" style="164" customWidth="1"/>
    <col min="4106" max="4106" width="3.78515625" style="164" customWidth="1"/>
    <col min="4107" max="4107" width="9.7109375" style="164" customWidth="1"/>
    <col min="4108" max="4108" width="3.78515625" style="164" customWidth="1"/>
    <col min="4109" max="4109" width="9.7109375" style="164" customWidth="1"/>
    <col min="4110" max="4110" width="3.78515625" style="164" customWidth="1"/>
    <col min="4111" max="4111" width="9.7109375" style="164" customWidth="1"/>
    <col min="4112" max="4112" width="4.78515625" style="164" customWidth="1"/>
    <col min="4113" max="4113" width="9.7109375" style="164" customWidth="1"/>
    <col min="4114" max="4114" width="2.5" style="164" customWidth="1"/>
    <col min="4115" max="4352" width="10.7109375" style="164"/>
    <col min="4353" max="4353" width="0.92578125" style="164" customWidth="1"/>
    <col min="4354" max="4354" width="1.7109375" style="164" customWidth="1"/>
    <col min="4355" max="4355" width="10.7109375" style="164" customWidth="1"/>
    <col min="4356" max="4356" width="7" style="164" customWidth="1"/>
    <col min="4357" max="4357" width="5.5703125" style="164" customWidth="1"/>
    <col min="4358" max="4358" width="3.78515625" style="164" customWidth="1"/>
    <col min="4359" max="4359" width="9.7109375" style="164" customWidth="1"/>
    <col min="4360" max="4360" width="3.78515625" style="164" customWidth="1"/>
    <col min="4361" max="4361" width="9.7109375" style="164" customWidth="1"/>
    <col min="4362" max="4362" width="3.78515625" style="164" customWidth="1"/>
    <col min="4363" max="4363" width="9.7109375" style="164" customWidth="1"/>
    <col min="4364" max="4364" width="3.78515625" style="164" customWidth="1"/>
    <col min="4365" max="4365" width="9.7109375" style="164" customWidth="1"/>
    <col min="4366" max="4366" width="3.78515625" style="164" customWidth="1"/>
    <col min="4367" max="4367" width="9.7109375" style="164" customWidth="1"/>
    <col min="4368" max="4368" width="4.78515625" style="164" customWidth="1"/>
    <col min="4369" max="4369" width="9.7109375" style="164" customWidth="1"/>
    <col min="4370" max="4370" width="2.5" style="164" customWidth="1"/>
    <col min="4371" max="4608" width="10.7109375" style="164"/>
    <col min="4609" max="4609" width="0.92578125" style="164" customWidth="1"/>
    <col min="4610" max="4610" width="1.7109375" style="164" customWidth="1"/>
    <col min="4611" max="4611" width="10.7109375" style="164" customWidth="1"/>
    <col min="4612" max="4612" width="7" style="164" customWidth="1"/>
    <col min="4613" max="4613" width="5.5703125" style="164" customWidth="1"/>
    <col min="4614" max="4614" width="3.78515625" style="164" customWidth="1"/>
    <col min="4615" max="4615" width="9.7109375" style="164" customWidth="1"/>
    <col min="4616" max="4616" width="3.78515625" style="164" customWidth="1"/>
    <col min="4617" max="4617" width="9.7109375" style="164" customWidth="1"/>
    <col min="4618" max="4618" width="3.78515625" style="164" customWidth="1"/>
    <col min="4619" max="4619" width="9.7109375" style="164" customWidth="1"/>
    <col min="4620" max="4620" width="3.78515625" style="164" customWidth="1"/>
    <col min="4621" max="4621" width="9.7109375" style="164" customWidth="1"/>
    <col min="4622" max="4622" width="3.78515625" style="164" customWidth="1"/>
    <col min="4623" max="4623" width="9.7109375" style="164" customWidth="1"/>
    <col min="4624" max="4624" width="4.78515625" style="164" customWidth="1"/>
    <col min="4625" max="4625" width="9.7109375" style="164" customWidth="1"/>
    <col min="4626" max="4626" width="2.5" style="164" customWidth="1"/>
    <col min="4627" max="4864" width="10.7109375" style="164"/>
    <col min="4865" max="4865" width="0.92578125" style="164" customWidth="1"/>
    <col min="4866" max="4866" width="1.7109375" style="164" customWidth="1"/>
    <col min="4867" max="4867" width="10.7109375" style="164" customWidth="1"/>
    <col min="4868" max="4868" width="7" style="164" customWidth="1"/>
    <col min="4869" max="4869" width="5.5703125" style="164" customWidth="1"/>
    <col min="4870" max="4870" width="3.78515625" style="164" customWidth="1"/>
    <col min="4871" max="4871" width="9.7109375" style="164" customWidth="1"/>
    <col min="4872" max="4872" width="3.78515625" style="164" customWidth="1"/>
    <col min="4873" max="4873" width="9.7109375" style="164" customWidth="1"/>
    <col min="4874" max="4874" width="3.78515625" style="164" customWidth="1"/>
    <col min="4875" max="4875" width="9.7109375" style="164" customWidth="1"/>
    <col min="4876" max="4876" width="3.78515625" style="164" customWidth="1"/>
    <col min="4877" max="4877" width="9.7109375" style="164" customWidth="1"/>
    <col min="4878" max="4878" width="3.78515625" style="164" customWidth="1"/>
    <col min="4879" max="4879" width="9.7109375" style="164" customWidth="1"/>
    <col min="4880" max="4880" width="4.78515625" style="164" customWidth="1"/>
    <col min="4881" max="4881" width="9.7109375" style="164" customWidth="1"/>
    <col min="4882" max="4882" width="2.5" style="164" customWidth="1"/>
    <col min="4883" max="5120" width="10.7109375" style="164"/>
    <col min="5121" max="5121" width="0.92578125" style="164" customWidth="1"/>
    <col min="5122" max="5122" width="1.7109375" style="164" customWidth="1"/>
    <col min="5123" max="5123" width="10.7109375" style="164" customWidth="1"/>
    <col min="5124" max="5124" width="7" style="164" customWidth="1"/>
    <col min="5125" max="5125" width="5.5703125" style="164" customWidth="1"/>
    <col min="5126" max="5126" width="3.78515625" style="164" customWidth="1"/>
    <col min="5127" max="5127" width="9.7109375" style="164" customWidth="1"/>
    <col min="5128" max="5128" width="3.78515625" style="164" customWidth="1"/>
    <col min="5129" max="5129" width="9.7109375" style="164" customWidth="1"/>
    <col min="5130" max="5130" width="3.78515625" style="164" customWidth="1"/>
    <col min="5131" max="5131" width="9.7109375" style="164" customWidth="1"/>
    <col min="5132" max="5132" width="3.78515625" style="164" customWidth="1"/>
    <col min="5133" max="5133" width="9.7109375" style="164" customWidth="1"/>
    <col min="5134" max="5134" width="3.78515625" style="164" customWidth="1"/>
    <col min="5135" max="5135" width="9.7109375" style="164" customWidth="1"/>
    <col min="5136" max="5136" width="4.78515625" style="164" customWidth="1"/>
    <col min="5137" max="5137" width="9.7109375" style="164" customWidth="1"/>
    <col min="5138" max="5138" width="2.5" style="164" customWidth="1"/>
    <col min="5139" max="5376" width="10.7109375" style="164"/>
    <col min="5377" max="5377" width="0.92578125" style="164" customWidth="1"/>
    <col min="5378" max="5378" width="1.7109375" style="164" customWidth="1"/>
    <col min="5379" max="5379" width="10.7109375" style="164" customWidth="1"/>
    <col min="5380" max="5380" width="7" style="164" customWidth="1"/>
    <col min="5381" max="5381" width="5.5703125" style="164" customWidth="1"/>
    <col min="5382" max="5382" width="3.78515625" style="164" customWidth="1"/>
    <col min="5383" max="5383" width="9.7109375" style="164" customWidth="1"/>
    <col min="5384" max="5384" width="3.78515625" style="164" customWidth="1"/>
    <col min="5385" max="5385" width="9.7109375" style="164" customWidth="1"/>
    <col min="5386" max="5386" width="3.78515625" style="164" customWidth="1"/>
    <col min="5387" max="5387" width="9.7109375" style="164" customWidth="1"/>
    <col min="5388" max="5388" width="3.78515625" style="164" customWidth="1"/>
    <col min="5389" max="5389" width="9.7109375" style="164" customWidth="1"/>
    <col min="5390" max="5390" width="3.78515625" style="164" customWidth="1"/>
    <col min="5391" max="5391" width="9.7109375" style="164" customWidth="1"/>
    <col min="5392" max="5392" width="4.78515625" style="164" customWidth="1"/>
    <col min="5393" max="5393" width="9.7109375" style="164" customWidth="1"/>
    <col min="5394" max="5394" width="2.5" style="164" customWidth="1"/>
    <col min="5395" max="5632" width="10.7109375" style="164"/>
    <col min="5633" max="5633" width="0.92578125" style="164" customWidth="1"/>
    <col min="5634" max="5634" width="1.7109375" style="164" customWidth="1"/>
    <col min="5635" max="5635" width="10.7109375" style="164" customWidth="1"/>
    <col min="5636" max="5636" width="7" style="164" customWidth="1"/>
    <col min="5637" max="5637" width="5.5703125" style="164" customWidth="1"/>
    <col min="5638" max="5638" width="3.78515625" style="164" customWidth="1"/>
    <col min="5639" max="5639" width="9.7109375" style="164" customWidth="1"/>
    <col min="5640" max="5640" width="3.78515625" style="164" customWidth="1"/>
    <col min="5641" max="5641" width="9.7109375" style="164" customWidth="1"/>
    <col min="5642" max="5642" width="3.78515625" style="164" customWidth="1"/>
    <col min="5643" max="5643" width="9.7109375" style="164" customWidth="1"/>
    <col min="5644" max="5644" width="3.78515625" style="164" customWidth="1"/>
    <col min="5645" max="5645" width="9.7109375" style="164" customWidth="1"/>
    <col min="5646" max="5646" width="3.78515625" style="164" customWidth="1"/>
    <col min="5647" max="5647" width="9.7109375" style="164" customWidth="1"/>
    <col min="5648" max="5648" width="4.78515625" style="164" customWidth="1"/>
    <col min="5649" max="5649" width="9.7109375" style="164" customWidth="1"/>
    <col min="5650" max="5650" width="2.5" style="164" customWidth="1"/>
    <col min="5651" max="5888" width="10.7109375" style="164"/>
    <col min="5889" max="5889" width="0.92578125" style="164" customWidth="1"/>
    <col min="5890" max="5890" width="1.7109375" style="164" customWidth="1"/>
    <col min="5891" max="5891" width="10.7109375" style="164" customWidth="1"/>
    <col min="5892" max="5892" width="7" style="164" customWidth="1"/>
    <col min="5893" max="5893" width="5.5703125" style="164" customWidth="1"/>
    <col min="5894" max="5894" width="3.78515625" style="164" customWidth="1"/>
    <col min="5895" max="5895" width="9.7109375" style="164" customWidth="1"/>
    <col min="5896" max="5896" width="3.78515625" style="164" customWidth="1"/>
    <col min="5897" max="5897" width="9.7109375" style="164" customWidth="1"/>
    <col min="5898" max="5898" width="3.78515625" style="164" customWidth="1"/>
    <col min="5899" max="5899" width="9.7109375" style="164" customWidth="1"/>
    <col min="5900" max="5900" width="3.78515625" style="164" customWidth="1"/>
    <col min="5901" max="5901" width="9.7109375" style="164" customWidth="1"/>
    <col min="5902" max="5902" width="3.78515625" style="164" customWidth="1"/>
    <col min="5903" max="5903" width="9.7109375" style="164" customWidth="1"/>
    <col min="5904" max="5904" width="4.78515625" style="164" customWidth="1"/>
    <col min="5905" max="5905" width="9.7109375" style="164" customWidth="1"/>
    <col min="5906" max="5906" width="2.5" style="164" customWidth="1"/>
    <col min="5907" max="6144" width="10.7109375" style="164"/>
    <col min="6145" max="6145" width="0.92578125" style="164" customWidth="1"/>
    <col min="6146" max="6146" width="1.7109375" style="164" customWidth="1"/>
    <col min="6147" max="6147" width="10.7109375" style="164" customWidth="1"/>
    <col min="6148" max="6148" width="7" style="164" customWidth="1"/>
    <col min="6149" max="6149" width="5.5703125" style="164" customWidth="1"/>
    <col min="6150" max="6150" width="3.78515625" style="164" customWidth="1"/>
    <col min="6151" max="6151" width="9.7109375" style="164" customWidth="1"/>
    <col min="6152" max="6152" width="3.78515625" style="164" customWidth="1"/>
    <col min="6153" max="6153" width="9.7109375" style="164" customWidth="1"/>
    <col min="6154" max="6154" width="3.78515625" style="164" customWidth="1"/>
    <col min="6155" max="6155" width="9.7109375" style="164" customWidth="1"/>
    <col min="6156" max="6156" width="3.78515625" style="164" customWidth="1"/>
    <col min="6157" max="6157" width="9.7109375" style="164" customWidth="1"/>
    <col min="6158" max="6158" width="3.78515625" style="164" customWidth="1"/>
    <col min="6159" max="6159" width="9.7109375" style="164" customWidth="1"/>
    <col min="6160" max="6160" width="4.78515625" style="164" customWidth="1"/>
    <col min="6161" max="6161" width="9.7109375" style="164" customWidth="1"/>
    <col min="6162" max="6162" width="2.5" style="164" customWidth="1"/>
    <col min="6163" max="6400" width="10.7109375" style="164"/>
    <col min="6401" max="6401" width="0.92578125" style="164" customWidth="1"/>
    <col min="6402" max="6402" width="1.7109375" style="164" customWidth="1"/>
    <col min="6403" max="6403" width="10.7109375" style="164" customWidth="1"/>
    <col min="6404" max="6404" width="7" style="164" customWidth="1"/>
    <col min="6405" max="6405" width="5.5703125" style="164" customWidth="1"/>
    <col min="6406" max="6406" width="3.78515625" style="164" customWidth="1"/>
    <col min="6407" max="6407" width="9.7109375" style="164" customWidth="1"/>
    <col min="6408" max="6408" width="3.78515625" style="164" customWidth="1"/>
    <col min="6409" max="6409" width="9.7109375" style="164" customWidth="1"/>
    <col min="6410" max="6410" width="3.78515625" style="164" customWidth="1"/>
    <col min="6411" max="6411" width="9.7109375" style="164" customWidth="1"/>
    <col min="6412" max="6412" width="3.78515625" style="164" customWidth="1"/>
    <col min="6413" max="6413" width="9.7109375" style="164" customWidth="1"/>
    <col min="6414" max="6414" width="3.78515625" style="164" customWidth="1"/>
    <col min="6415" max="6415" width="9.7109375" style="164" customWidth="1"/>
    <col min="6416" max="6416" width="4.78515625" style="164" customWidth="1"/>
    <col min="6417" max="6417" width="9.7109375" style="164" customWidth="1"/>
    <col min="6418" max="6418" width="2.5" style="164" customWidth="1"/>
    <col min="6419" max="6656" width="10.7109375" style="164"/>
    <col min="6657" max="6657" width="0.92578125" style="164" customWidth="1"/>
    <col min="6658" max="6658" width="1.7109375" style="164" customWidth="1"/>
    <col min="6659" max="6659" width="10.7109375" style="164" customWidth="1"/>
    <col min="6660" max="6660" width="7" style="164" customWidth="1"/>
    <col min="6661" max="6661" width="5.5703125" style="164" customWidth="1"/>
    <col min="6662" max="6662" width="3.78515625" style="164" customWidth="1"/>
    <col min="6663" max="6663" width="9.7109375" style="164" customWidth="1"/>
    <col min="6664" max="6664" width="3.78515625" style="164" customWidth="1"/>
    <col min="6665" max="6665" width="9.7109375" style="164" customWidth="1"/>
    <col min="6666" max="6666" width="3.78515625" style="164" customWidth="1"/>
    <col min="6667" max="6667" width="9.7109375" style="164" customWidth="1"/>
    <col min="6668" max="6668" width="3.78515625" style="164" customWidth="1"/>
    <col min="6669" max="6669" width="9.7109375" style="164" customWidth="1"/>
    <col min="6670" max="6670" width="3.78515625" style="164" customWidth="1"/>
    <col min="6671" max="6671" width="9.7109375" style="164" customWidth="1"/>
    <col min="6672" max="6672" width="4.78515625" style="164" customWidth="1"/>
    <col min="6673" max="6673" width="9.7109375" style="164" customWidth="1"/>
    <col min="6674" max="6674" width="2.5" style="164" customWidth="1"/>
    <col min="6675" max="6912" width="10.7109375" style="164"/>
    <col min="6913" max="6913" width="0.92578125" style="164" customWidth="1"/>
    <col min="6914" max="6914" width="1.7109375" style="164" customWidth="1"/>
    <col min="6915" max="6915" width="10.7109375" style="164" customWidth="1"/>
    <col min="6916" max="6916" width="7" style="164" customWidth="1"/>
    <col min="6917" max="6917" width="5.5703125" style="164" customWidth="1"/>
    <col min="6918" max="6918" width="3.78515625" style="164" customWidth="1"/>
    <col min="6919" max="6919" width="9.7109375" style="164" customWidth="1"/>
    <col min="6920" max="6920" width="3.78515625" style="164" customWidth="1"/>
    <col min="6921" max="6921" width="9.7109375" style="164" customWidth="1"/>
    <col min="6922" max="6922" width="3.78515625" style="164" customWidth="1"/>
    <col min="6923" max="6923" width="9.7109375" style="164" customWidth="1"/>
    <col min="6924" max="6924" width="3.78515625" style="164" customWidth="1"/>
    <col min="6925" max="6925" width="9.7109375" style="164" customWidth="1"/>
    <col min="6926" max="6926" width="3.78515625" style="164" customWidth="1"/>
    <col min="6927" max="6927" width="9.7109375" style="164" customWidth="1"/>
    <col min="6928" max="6928" width="4.78515625" style="164" customWidth="1"/>
    <col min="6929" max="6929" width="9.7109375" style="164" customWidth="1"/>
    <col min="6930" max="6930" width="2.5" style="164" customWidth="1"/>
    <col min="6931" max="7168" width="10.7109375" style="164"/>
    <col min="7169" max="7169" width="0.92578125" style="164" customWidth="1"/>
    <col min="7170" max="7170" width="1.7109375" style="164" customWidth="1"/>
    <col min="7171" max="7171" width="10.7109375" style="164" customWidth="1"/>
    <col min="7172" max="7172" width="7" style="164" customWidth="1"/>
    <col min="7173" max="7173" width="5.5703125" style="164" customWidth="1"/>
    <col min="7174" max="7174" width="3.78515625" style="164" customWidth="1"/>
    <col min="7175" max="7175" width="9.7109375" style="164" customWidth="1"/>
    <col min="7176" max="7176" width="3.78515625" style="164" customWidth="1"/>
    <col min="7177" max="7177" width="9.7109375" style="164" customWidth="1"/>
    <col min="7178" max="7178" width="3.78515625" style="164" customWidth="1"/>
    <col min="7179" max="7179" width="9.7109375" style="164" customWidth="1"/>
    <col min="7180" max="7180" width="3.78515625" style="164" customWidth="1"/>
    <col min="7181" max="7181" width="9.7109375" style="164" customWidth="1"/>
    <col min="7182" max="7182" width="3.78515625" style="164" customWidth="1"/>
    <col min="7183" max="7183" width="9.7109375" style="164" customWidth="1"/>
    <col min="7184" max="7184" width="4.78515625" style="164" customWidth="1"/>
    <col min="7185" max="7185" width="9.7109375" style="164" customWidth="1"/>
    <col min="7186" max="7186" width="2.5" style="164" customWidth="1"/>
    <col min="7187" max="7424" width="10.7109375" style="164"/>
    <col min="7425" max="7425" width="0.92578125" style="164" customWidth="1"/>
    <col min="7426" max="7426" width="1.7109375" style="164" customWidth="1"/>
    <col min="7427" max="7427" width="10.7109375" style="164" customWidth="1"/>
    <col min="7428" max="7428" width="7" style="164" customWidth="1"/>
    <col min="7429" max="7429" width="5.5703125" style="164" customWidth="1"/>
    <col min="7430" max="7430" width="3.78515625" style="164" customWidth="1"/>
    <col min="7431" max="7431" width="9.7109375" style="164" customWidth="1"/>
    <col min="7432" max="7432" width="3.78515625" style="164" customWidth="1"/>
    <col min="7433" max="7433" width="9.7109375" style="164" customWidth="1"/>
    <col min="7434" max="7434" width="3.78515625" style="164" customWidth="1"/>
    <col min="7435" max="7435" width="9.7109375" style="164" customWidth="1"/>
    <col min="7436" max="7436" width="3.78515625" style="164" customWidth="1"/>
    <col min="7437" max="7437" width="9.7109375" style="164" customWidth="1"/>
    <col min="7438" max="7438" width="3.78515625" style="164" customWidth="1"/>
    <col min="7439" max="7439" width="9.7109375" style="164" customWidth="1"/>
    <col min="7440" max="7440" width="4.78515625" style="164" customWidth="1"/>
    <col min="7441" max="7441" width="9.7109375" style="164" customWidth="1"/>
    <col min="7442" max="7442" width="2.5" style="164" customWidth="1"/>
    <col min="7443" max="7680" width="10.7109375" style="164"/>
    <col min="7681" max="7681" width="0.92578125" style="164" customWidth="1"/>
    <col min="7682" max="7682" width="1.7109375" style="164" customWidth="1"/>
    <col min="7683" max="7683" width="10.7109375" style="164" customWidth="1"/>
    <col min="7684" max="7684" width="7" style="164" customWidth="1"/>
    <col min="7685" max="7685" width="5.5703125" style="164" customWidth="1"/>
    <col min="7686" max="7686" width="3.78515625" style="164" customWidth="1"/>
    <col min="7687" max="7687" width="9.7109375" style="164" customWidth="1"/>
    <col min="7688" max="7688" width="3.78515625" style="164" customWidth="1"/>
    <col min="7689" max="7689" width="9.7109375" style="164" customWidth="1"/>
    <col min="7690" max="7690" width="3.78515625" style="164" customWidth="1"/>
    <col min="7691" max="7691" width="9.7109375" style="164" customWidth="1"/>
    <col min="7692" max="7692" width="3.78515625" style="164" customWidth="1"/>
    <col min="7693" max="7693" width="9.7109375" style="164" customWidth="1"/>
    <col min="7694" max="7694" width="3.78515625" style="164" customWidth="1"/>
    <col min="7695" max="7695" width="9.7109375" style="164" customWidth="1"/>
    <col min="7696" max="7696" width="4.78515625" style="164" customWidth="1"/>
    <col min="7697" max="7697" width="9.7109375" style="164" customWidth="1"/>
    <col min="7698" max="7698" width="2.5" style="164" customWidth="1"/>
    <col min="7699" max="7936" width="10.7109375" style="164"/>
    <col min="7937" max="7937" width="0.92578125" style="164" customWidth="1"/>
    <col min="7938" max="7938" width="1.7109375" style="164" customWidth="1"/>
    <col min="7939" max="7939" width="10.7109375" style="164" customWidth="1"/>
    <col min="7940" max="7940" width="7" style="164" customWidth="1"/>
    <col min="7941" max="7941" width="5.5703125" style="164" customWidth="1"/>
    <col min="7942" max="7942" width="3.78515625" style="164" customWidth="1"/>
    <col min="7943" max="7943" width="9.7109375" style="164" customWidth="1"/>
    <col min="7944" max="7944" width="3.78515625" style="164" customWidth="1"/>
    <col min="7945" max="7945" width="9.7109375" style="164" customWidth="1"/>
    <col min="7946" max="7946" width="3.78515625" style="164" customWidth="1"/>
    <col min="7947" max="7947" width="9.7109375" style="164" customWidth="1"/>
    <col min="7948" max="7948" width="3.78515625" style="164" customWidth="1"/>
    <col min="7949" max="7949" width="9.7109375" style="164" customWidth="1"/>
    <col min="7950" max="7950" width="3.78515625" style="164" customWidth="1"/>
    <col min="7951" max="7951" width="9.7109375" style="164" customWidth="1"/>
    <col min="7952" max="7952" width="4.78515625" style="164" customWidth="1"/>
    <col min="7953" max="7953" width="9.7109375" style="164" customWidth="1"/>
    <col min="7954" max="7954" width="2.5" style="164" customWidth="1"/>
    <col min="7955" max="8192" width="10.7109375" style="164"/>
    <col min="8193" max="8193" width="0.92578125" style="164" customWidth="1"/>
    <col min="8194" max="8194" width="1.7109375" style="164" customWidth="1"/>
    <col min="8195" max="8195" width="10.7109375" style="164" customWidth="1"/>
    <col min="8196" max="8196" width="7" style="164" customWidth="1"/>
    <col min="8197" max="8197" width="5.5703125" style="164" customWidth="1"/>
    <col min="8198" max="8198" width="3.78515625" style="164" customWidth="1"/>
    <col min="8199" max="8199" width="9.7109375" style="164" customWidth="1"/>
    <col min="8200" max="8200" width="3.78515625" style="164" customWidth="1"/>
    <col min="8201" max="8201" width="9.7109375" style="164" customWidth="1"/>
    <col min="8202" max="8202" width="3.78515625" style="164" customWidth="1"/>
    <col min="8203" max="8203" width="9.7109375" style="164" customWidth="1"/>
    <col min="8204" max="8204" width="3.78515625" style="164" customWidth="1"/>
    <col min="8205" max="8205" width="9.7109375" style="164" customWidth="1"/>
    <col min="8206" max="8206" width="3.78515625" style="164" customWidth="1"/>
    <col min="8207" max="8207" width="9.7109375" style="164" customWidth="1"/>
    <col min="8208" max="8208" width="4.78515625" style="164" customWidth="1"/>
    <col min="8209" max="8209" width="9.7109375" style="164" customWidth="1"/>
    <col min="8210" max="8210" width="2.5" style="164" customWidth="1"/>
    <col min="8211" max="8448" width="10.7109375" style="164"/>
    <col min="8449" max="8449" width="0.92578125" style="164" customWidth="1"/>
    <col min="8450" max="8450" width="1.7109375" style="164" customWidth="1"/>
    <col min="8451" max="8451" width="10.7109375" style="164" customWidth="1"/>
    <col min="8452" max="8452" width="7" style="164" customWidth="1"/>
    <col min="8453" max="8453" width="5.5703125" style="164" customWidth="1"/>
    <col min="8454" max="8454" width="3.78515625" style="164" customWidth="1"/>
    <col min="8455" max="8455" width="9.7109375" style="164" customWidth="1"/>
    <col min="8456" max="8456" width="3.78515625" style="164" customWidth="1"/>
    <col min="8457" max="8457" width="9.7109375" style="164" customWidth="1"/>
    <col min="8458" max="8458" width="3.78515625" style="164" customWidth="1"/>
    <col min="8459" max="8459" width="9.7109375" style="164" customWidth="1"/>
    <col min="8460" max="8460" width="3.78515625" style="164" customWidth="1"/>
    <col min="8461" max="8461" width="9.7109375" style="164" customWidth="1"/>
    <col min="8462" max="8462" width="3.78515625" style="164" customWidth="1"/>
    <col min="8463" max="8463" width="9.7109375" style="164" customWidth="1"/>
    <col min="8464" max="8464" width="4.78515625" style="164" customWidth="1"/>
    <col min="8465" max="8465" width="9.7109375" style="164" customWidth="1"/>
    <col min="8466" max="8466" width="2.5" style="164" customWidth="1"/>
    <col min="8467" max="8704" width="10.7109375" style="164"/>
    <col min="8705" max="8705" width="0.92578125" style="164" customWidth="1"/>
    <col min="8706" max="8706" width="1.7109375" style="164" customWidth="1"/>
    <col min="8707" max="8707" width="10.7109375" style="164" customWidth="1"/>
    <col min="8708" max="8708" width="7" style="164" customWidth="1"/>
    <col min="8709" max="8709" width="5.5703125" style="164" customWidth="1"/>
    <col min="8710" max="8710" width="3.78515625" style="164" customWidth="1"/>
    <col min="8711" max="8711" width="9.7109375" style="164" customWidth="1"/>
    <col min="8712" max="8712" width="3.78515625" style="164" customWidth="1"/>
    <col min="8713" max="8713" width="9.7109375" style="164" customWidth="1"/>
    <col min="8714" max="8714" width="3.78515625" style="164" customWidth="1"/>
    <col min="8715" max="8715" width="9.7109375" style="164" customWidth="1"/>
    <col min="8716" max="8716" width="3.78515625" style="164" customWidth="1"/>
    <col min="8717" max="8717" width="9.7109375" style="164" customWidth="1"/>
    <col min="8718" max="8718" width="3.78515625" style="164" customWidth="1"/>
    <col min="8719" max="8719" width="9.7109375" style="164" customWidth="1"/>
    <col min="8720" max="8720" width="4.78515625" style="164" customWidth="1"/>
    <col min="8721" max="8721" width="9.7109375" style="164" customWidth="1"/>
    <col min="8722" max="8722" width="2.5" style="164" customWidth="1"/>
    <col min="8723" max="8960" width="10.7109375" style="164"/>
    <col min="8961" max="8961" width="0.92578125" style="164" customWidth="1"/>
    <col min="8962" max="8962" width="1.7109375" style="164" customWidth="1"/>
    <col min="8963" max="8963" width="10.7109375" style="164" customWidth="1"/>
    <col min="8964" max="8964" width="7" style="164" customWidth="1"/>
    <col min="8965" max="8965" width="5.5703125" style="164" customWidth="1"/>
    <col min="8966" max="8966" width="3.78515625" style="164" customWidth="1"/>
    <col min="8967" max="8967" width="9.7109375" style="164" customWidth="1"/>
    <col min="8968" max="8968" width="3.78515625" style="164" customWidth="1"/>
    <col min="8969" max="8969" width="9.7109375" style="164" customWidth="1"/>
    <col min="8970" max="8970" width="3.78515625" style="164" customWidth="1"/>
    <col min="8971" max="8971" width="9.7109375" style="164" customWidth="1"/>
    <col min="8972" max="8972" width="3.78515625" style="164" customWidth="1"/>
    <col min="8973" max="8973" width="9.7109375" style="164" customWidth="1"/>
    <col min="8974" max="8974" width="3.78515625" style="164" customWidth="1"/>
    <col min="8975" max="8975" width="9.7109375" style="164" customWidth="1"/>
    <col min="8976" max="8976" width="4.78515625" style="164" customWidth="1"/>
    <col min="8977" max="8977" width="9.7109375" style="164" customWidth="1"/>
    <col min="8978" max="8978" width="2.5" style="164" customWidth="1"/>
    <col min="8979" max="9216" width="10.7109375" style="164"/>
    <col min="9217" max="9217" width="0.92578125" style="164" customWidth="1"/>
    <col min="9218" max="9218" width="1.7109375" style="164" customWidth="1"/>
    <col min="9219" max="9219" width="10.7109375" style="164" customWidth="1"/>
    <col min="9220" max="9220" width="7" style="164" customWidth="1"/>
    <col min="9221" max="9221" width="5.5703125" style="164" customWidth="1"/>
    <col min="9222" max="9222" width="3.78515625" style="164" customWidth="1"/>
    <col min="9223" max="9223" width="9.7109375" style="164" customWidth="1"/>
    <col min="9224" max="9224" width="3.78515625" style="164" customWidth="1"/>
    <col min="9225" max="9225" width="9.7109375" style="164" customWidth="1"/>
    <col min="9226" max="9226" width="3.78515625" style="164" customWidth="1"/>
    <col min="9227" max="9227" width="9.7109375" style="164" customWidth="1"/>
    <col min="9228" max="9228" width="3.78515625" style="164" customWidth="1"/>
    <col min="9229" max="9229" width="9.7109375" style="164" customWidth="1"/>
    <col min="9230" max="9230" width="3.78515625" style="164" customWidth="1"/>
    <col min="9231" max="9231" width="9.7109375" style="164" customWidth="1"/>
    <col min="9232" max="9232" width="4.78515625" style="164" customWidth="1"/>
    <col min="9233" max="9233" width="9.7109375" style="164" customWidth="1"/>
    <col min="9234" max="9234" width="2.5" style="164" customWidth="1"/>
    <col min="9235" max="9472" width="10.7109375" style="164"/>
    <col min="9473" max="9473" width="0.92578125" style="164" customWidth="1"/>
    <col min="9474" max="9474" width="1.7109375" style="164" customWidth="1"/>
    <col min="9475" max="9475" width="10.7109375" style="164" customWidth="1"/>
    <col min="9476" max="9476" width="7" style="164" customWidth="1"/>
    <col min="9477" max="9477" width="5.5703125" style="164" customWidth="1"/>
    <col min="9478" max="9478" width="3.78515625" style="164" customWidth="1"/>
    <col min="9479" max="9479" width="9.7109375" style="164" customWidth="1"/>
    <col min="9480" max="9480" width="3.78515625" style="164" customWidth="1"/>
    <col min="9481" max="9481" width="9.7109375" style="164" customWidth="1"/>
    <col min="9482" max="9482" width="3.78515625" style="164" customWidth="1"/>
    <col min="9483" max="9483" width="9.7109375" style="164" customWidth="1"/>
    <col min="9484" max="9484" width="3.78515625" style="164" customWidth="1"/>
    <col min="9485" max="9485" width="9.7109375" style="164" customWidth="1"/>
    <col min="9486" max="9486" width="3.78515625" style="164" customWidth="1"/>
    <col min="9487" max="9487" width="9.7109375" style="164" customWidth="1"/>
    <col min="9488" max="9488" width="4.78515625" style="164" customWidth="1"/>
    <col min="9489" max="9489" width="9.7109375" style="164" customWidth="1"/>
    <col min="9490" max="9490" width="2.5" style="164" customWidth="1"/>
    <col min="9491" max="9728" width="10.7109375" style="164"/>
    <col min="9729" max="9729" width="0.92578125" style="164" customWidth="1"/>
    <col min="9730" max="9730" width="1.7109375" style="164" customWidth="1"/>
    <col min="9731" max="9731" width="10.7109375" style="164" customWidth="1"/>
    <col min="9732" max="9732" width="7" style="164" customWidth="1"/>
    <col min="9733" max="9733" width="5.5703125" style="164" customWidth="1"/>
    <col min="9734" max="9734" width="3.78515625" style="164" customWidth="1"/>
    <col min="9735" max="9735" width="9.7109375" style="164" customWidth="1"/>
    <col min="9736" max="9736" width="3.78515625" style="164" customWidth="1"/>
    <col min="9737" max="9737" width="9.7109375" style="164" customWidth="1"/>
    <col min="9738" max="9738" width="3.78515625" style="164" customWidth="1"/>
    <col min="9739" max="9739" width="9.7109375" style="164" customWidth="1"/>
    <col min="9740" max="9740" width="3.78515625" style="164" customWidth="1"/>
    <col min="9741" max="9741" width="9.7109375" style="164" customWidth="1"/>
    <col min="9742" max="9742" width="3.78515625" style="164" customWidth="1"/>
    <col min="9743" max="9743" width="9.7109375" style="164" customWidth="1"/>
    <col min="9744" max="9744" width="4.78515625" style="164" customWidth="1"/>
    <col min="9745" max="9745" width="9.7109375" style="164" customWidth="1"/>
    <col min="9746" max="9746" width="2.5" style="164" customWidth="1"/>
    <col min="9747" max="9984" width="10.7109375" style="164"/>
    <col min="9985" max="9985" width="0.92578125" style="164" customWidth="1"/>
    <col min="9986" max="9986" width="1.7109375" style="164" customWidth="1"/>
    <col min="9987" max="9987" width="10.7109375" style="164" customWidth="1"/>
    <col min="9988" max="9988" width="7" style="164" customWidth="1"/>
    <col min="9989" max="9989" width="5.5703125" style="164" customWidth="1"/>
    <col min="9990" max="9990" width="3.78515625" style="164" customWidth="1"/>
    <col min="9991" max="9991" width="9.7109375" style="164" customWidth="1"/>
    <col min="9992" max="9992" width="3.78515625" style="164" customWidth="1"/>
    <col min="9993" max="9993" width="9.7109375" style="164" customWidth="1"/>
    <col min="9994" max="9994" width="3.78515625" style="164" customWidth="1"/>
    <col min="9995" max="9995" width="9.7109375" style="164" customWidth="1"/>
    <col min="9996" max="9996" width="3.78515625" style="164" customWidth="1"/>
    <col min="9997" max="9997" width="9.7109375" style="164" customWidth="1"/>
    <col min="9998" max="9998" width="3.78515625" style="164" customWidth="1"/>
    <col min="9999" max="9999" width="9.7109375" style="164" customWidth="1"/>
    <col min="10000" max="10000" width="4.78515625" style="164" customWidth="1"/>
    <col min="10001" max="10001" width="9.7109375" style="164" customWidth="1"/>
    <col min="10002" max="10002" width="2.5" style="164" customWidth="1"/>
    <col min="10003" max="10240" width="10.7109375" style="164"/>
    <col min="10241" max="10241" width="0.92578125" style="164" customWidth="1"/>
    <col min="10242" max="10242" width="1.7109375" style="164" customWidth="1"/>
    <col min="10243" max="10243" width="10.7109375" style="164" customWidth="1"/>
    <col min="10244" max="10244" width="7" style="164" customWidth="1"/>
    <col min="10245" max="10245" width="5.5703125" style="164" customWidth="1"/>
    <col min="10246" max="10246" width="3.78515625" style="164" customWidth="1"/>
    <col min="10247" max="10247" width="9.7109375" style="164" customWidth="1"/>
    <col min="10248" max="10248" width="3.78515625" style="164" customWidth="1"/>
    <col min="10249" max="10249" width="9.7109375" style="164" customWidth="1"/>
    <col min="10250" max="10250" width="3.78515625" style="164" customWidth="1"/>
    <col min="10251" max="10251" width="9.7109375" style="164" customWidth="1"/>
    <col min="10252" max="10252" width="3.78515625" style="164" customWidth="1"/>
    <col min="10253" max="10253" width="9.7109375" style="164" customWidth="1"/>
    <col min="10254" max="10254" width="3.78515625" style="164" customWidth="1"/>
    <col min="10255" max="10255" width="9.7109375" style="164" customWidth="1"/>
    <col min="10256" max="10256" width="4.78515625" style="164" customWidth="1"/>
    <col min="10257" max="10257" width="9.7109375" style="164" customWidth="1"/>
    <col min="10258" max="10258" width="2.5" style="164" customWidth="1"/>
    <col min="10259" max="10496" width="10.7109375" style="164"/>
    <col min="10497" max="10497" width="0.92578125" style="164" customWidth="1"/>
    <col min="10498" max="10498" width="1.7109375" style="164" customWidth="1"/>
    <col min="10499" max="10499" width="10.7109375" style="164" customWidth="1"/>
    <col min="10500" max="10500" width="7" style="164" customWidth="1"/>
    <col min="10501" max="10501" width="5.5703125" style="164" customWidth="1"/>
    <col min="10502" max="10502" width="3.78515625" style="164" customWidth="1"/>
    <col min="10503" max="10503" width="9.7109375" style="164" customWidth="1"/>
    <col min="10504" max="10504" width="3.78515625" style="164" customWidth="1"/>
    <col min="10505" max="10505" width="9.7109375" style="164" customWidth="1"/>
    <col min="10506" max="10506" width="3.78515625" style="164" customWidth="1"/>
    <col min="10507" max="10507" width="9.7109375" style="164" customWidth="1"/>
    <col min="10508" max="10508" width="3.78515625" style="164" customWidth="1"/>
    <col min="10509" max="10509" width="9.7109375" style="164" customWidth="1"/>
    <col min="10510" max="10510" width="3.78515625" style="164" customWidth="1"/>
    <col min="10511" max="10511" width="9.7109375" style="164" customWidth="1"/>
    <col min="10512" max="10512" width="4.78515625" style="164" customWidth="1"/>
    <col min="10513" max="10513" width="9.7109375" style="164" customWidth="1"/>
    <col min="10514" max="10514" width="2.5" style="164" customWidth="1"/>
    <col min="10515" max="10752" width="10.7109375" style="164"/>
    <col min="10753" max="10753" width="0.92578125" style="164" customWidth="1"/>
    <col min="10754" max="10754" width="1.7109375" style="164" customWidth="1"/>
    <col min="10755" max="10755" width="10.7109375" style="164" customWidth="1"/>
    <col min="10756" max="10756" width="7" style="164" customWidth="1"/>
    <col min="10757" max="10757" width="5.5703125" style="164" customWidth="1"/>
    <col min="10758" max="10758" width="3.78515625" style="164" customWidth="1"/>
    <col min="10759" max="10759" width="9.7109375" style="164" customWidth="1"/>
    <col min="10760" max="10760" width="3.78515625" style="164" customWidth="1"/>
    <col min="10761" max="10761" width="9.7109375" style="164" customWidth="1"/>
    <col min="10762" max="10762" width="3.78515625" style="164" customWidth="1"/>
    <col min="10763" max="10763" width="9.7109375" style="164" customWidth="1"/>
    <col min="10764" max="10764" width="3.78515625" style="164" customWidth="1"/>
    <col min="10765" max="10765" width="9.7109375" style="164" customWidth="1"/>
    <col min="10766" max="10766" width="3.78515625" style="164" customWidth="1"/>
    <col min="10767" max="10767" width="9.7109375" style="164" customWidth="1"/>
    <col min="10768" max="10768" width="4.78515625" style="164" customWidth="1"/>
    <col min="10769" max="10769" width="9.7109375" style="164" customWidth="1"/>
    <col min="10770" max="10770" width="2.5" style="164" customWidth="1"/>
    <col min="10771" max="11008" width="10.7109375" style="164"/>
    <col min="11009" max="11009" width="0.92578125" style="164" customWidth="1"/>
    <col min="11010" max="11010" width="1.7109375" style="164" customWidth="1"/>
    <col min="11011" max="11011" width="10.7109375" style="164" customWidth="1"/>
    <col min="11012" max="11012" width="7" style="164" customWidth="1"/>
    <col min="11013" max="11013" width="5.5703125" style="164" customWidth="1"/>
    <col min="11014" max="11014" width="3.78515625" style="164" customWidth="1"/>
    <col min="11015" max="11015" width="9.7109375" style="164" customWidth="1"/>
    <col min="11016" max="11016" width="3.78515625" style="164" customWidth="1"/>
    <col min="11017" max="11017" width="9.7109375" style="164" customWidth="1"/>
    <col min="11018" max="11018" width="3.78515625" style="164" customWidth="1"/>
    <col min="11019" max="11019" width="9.7109375" style="164" customWidth="1"/>
    <col min="11020" max="11020" width="3.78515625" style="164" customWidth="1"/>
    <col min="11021" max="11021" width="9.7109375" style="164" customWidth="1"/>
    <col min="11022" max="11022" width="3.78515625" style="164" customWidth="1"/>
    <col min="11023" max="11023" width="9.7109375" style="164" customWidth="1"/>
    <col min="11024" max="11024" width="4.78515625" style="164" customWidth="1"/>
    <col min="11025" max="11025" width="9.7109375" style="164" customWidth="1"/>
    <col min="11026" max="11026" width="2.5" style="164" customWidth="1"/>
    <col min="11027" max="11264" width="10.7109375" style="164"/>
    <col min="11265" max="11265" width="0.92578125" style="164" customWidth="1"/>
    <col min="11266" max="11266" width="1.7109375" style="164" customWidth="1"/>
    <col min="11267" max="11267" width="10.7109375" style="164" customWidth="1"/>
    <col min="11268" max="11268" width="7" style="164" customWidth="1"/>
    <col min="11269" max="11269" width="5.5703125" style="164" customWidth="1"/>
    <col min="11270" max="11270" width="3.78515625" style="164" customWidth="1"/>
    <col min="11271" max="11271" width="9.7109375" style="164" customWidth="1"/>
    <col min="11272" max="11272" width="3.78515625" style="164" customWidth="1"/>
    <col min="11273" max="11273" width="9.7109375" style="164" customWidth="1"/>
    <col min="11274" max="11274" width="3.78515625" style="164" customWidth="1"/>
    <col min="11275" max="11275" width="9.7109375" style="164" customWidth="1"/>
    <col min="11276" max="11276" width="3.78515625" style="164" customWidth="1"/>
    <col min="11277" max="11277" width="9.7109375" style="164" customWidth="1"/>
    <col min="11278" max="11278" width="3.78515625" style="164" customWidth="1"/>
    <col min="11279" max="11279" width="9.7109375" style="164" customWidth="1"/>
    <col min="11280" max="11280" width="4.78515625" style="164" customWidth="1"/>
    <col min="11281" max="11281" width="9.7109375" style="164" customWidth="1"/>
    <col min="11282" max="11282" width="2.5" style="164" customWidth="1"/>
    <col min="11283" max="11520" width="10.7109375" style="164"/>
    <col min="11521" max="11521" width="0.92578125" style="164" customWidth="1"/>
    <col min="11522" max="11522" width="1.7109375" style="164" customWidth="1"/>
    <col min="11523" max="11523" width="10.7109375" style="164" customWidth="1"/>
    <col min="11524" max="11524" width="7" style="164" customWidth="1"/>
    <col min="11525" max="11525" width="5.5703125" style="164" customWidth="1"/>
    <col min="11526" max="11526" width="3.78515625" style="164" customWidth="1"/>
    <col min="11527" max="11527" width="9.7109375" style="164" customWidth="1"/>
    <col min="11528" max="11528" width="3.78515625" style="164" customWidth="1"/>
    <col min="11529" max="11529" width="9.7109375" style="164" customWidth="1"/>
    <col min="11530" max="11530" width="3.78515625" style="164" customWidth="1"/>
    <col min="11531" max="11531" width="9.7109375" style="164" customWidth="1"/>
    <col min="11532" max="11532" width="3.78515625" style="164" customWidth="1"/>
    <col min="11533" max="11533" width="9.7109375" style="164" customWidth="1"/>
    <col min="11534" max="11534" width="3.78515625" style="164" customWidth="1"/>
    <col min="11535" max="11535" width="9.7109375" style="164" customWidth="1"/>
    <col min="11536" max="11536" width="4.78515625" style="164" customWidth="1"/>
    <col min="11537" max="11537" width="9.7109375" style="164" customWidth="1"/>
    <col min="11538" max="11538" width="2.5" style="164" customWidth="1"/>
    <col min="11539" max="11776" width="10.7109375" style="164"/>
    <col min="11777" max="11777" width="0.92578125" style="164" customWidth="1"/>
    <col min="11778" max="11778" width="1.7109375" style="164" customWidth="1"/>
    <col min="11779" max="11779" width="10.7109375" style="164" customWidth="1"/>
    <col min="11780" max="11780" width="7" style="164" customWidth="1"/>
    <col min="11781" max="11781" width="5.5703125" style="164" customWidth="1"/>
    <col min="11782" max="11782" width="3.78515625" style="164" customWidth="1"/>
    <col min="11783" max="11783" width="9.7109375" style="164" customWidth="1"/>
    <col min="11784" max="11784" width="3.78515625" style="164" customWidth="1"/>
    <col min="11785" max="11785" width="9.7109375" style="164" customWidth="1"/>
    <col min="11786" max="11786" width="3.78515625" style="164" customWidth="1"/>
    <col min="11787" max="11787" width="9.7109375" style="164" customWidth="1"/>
    <col min="11788" max="11788" width="3.78515625" style="164" customWidth="1"/>
    <col min="11789" max="11789" width="9.7109375" style="164" customWidth="1"/>
    <col min="11790" max="11790" width="3.78515625" style="164" customWidth="1"/>
    <col min="11791" max="11791" width="9.7109375" style="164" customWidth="1"/>
    <col min="11792" max="11792" width="4.78515625" style="164" customWidth="1"/>
    <col min="11793" max="11793" width="9.7109375" style="164" customWidth="1"/>
    <col min="11794" max="11794" width="2.5" style="164" customWidth="1"/>
    <col min="11795" max="12032" width="10.7109375" style="164"/>
    <col min="12033" max="12033" width="0.92578125" style="164" customWidth="1"/>
    <col min="12034" max="12034" width="1.7109375" style="164" customWidth="1"/>
    <col min="12035" max="12035" width="10.7109375" style="164" customWidth="1"/>
    <col min="12036" max="12036" width="7" style="164" customWidth="1"/>
    <col min="12037" max="12037" width="5.5703125" style="164" customWidth="1"/>
    <col min="12038" max="12038" width="3.78515625" style="164" customWidth="1"/>
    <col min="12039" max="12039" width="9.7109375" style="164" customWidth="1"/>
    <col min="12040" max="12040" width="3.78515625" style="164" customWidth="1"/>
    <col min="12041" max="12041" width="9.7109375" style="164" customWidth="1"/>
    <col min="12042" max="12042" width="3.78515625" style="164" customWidth="1"/>
    <col min="12043" max="12043" width="9.7109375" style="164" customWidth="1"/>
    <col min="12044" max="12044" width="3.78515625" style="164" customWidth="1"/>
    <col min="12045" max="12045" width="9.7109375" style="164" customWidth="1"/>
    <col min="12046" max="12046" width="3.78515625" style="164" customWidth="1"/>
    <col min="12047" max="12047" width="9.7109375" style="164" customWidth="1"/>
    <col min="12048" max="12048" width="4.78515625" style="164" customWidth="1"/>
    <col min="12049" max="12049" width="9.7109375" style="164" customWidth="1"/>
    <col min="12050" max="12050" width="2.5" style="164" customWidth="1"/>
    <col min="12051" max="12288" width="10.7109375" style="164"/>
    <col min="12289" max="12289" width="0.92578125" style="164" customWidth="1"/>
    <col min="12290" max="12290" width="1.7109375" style="164" customWidth="1"/>
    <col min="12291" max="12291" width="10.7109375" style="164" customWidth="1"/>
    <col min="12292" max="12292" width="7" style="164" customWidth="1"/>
    <col min="12293" max="12293" width="5.5703125" style="164" customWidth="1"/>
    <col min="12294" max="12294" width="3.78515625" style="164" customWidth="1"/>
    <col min="12295" max="12295" width="9.7109375" style="164" customWidth="1"/>
    <col min="12296" max="12296" width="3.78515625" style="164" customWidth="1"/>
    <col min="12297" max="12297" width="9.7109375" style="164" customWidth="1"/>
    <col min="12298" max="12298" width="3.78515625" style="164" customWidth="1"/>
    <col min="12299" max="12299" width="9.7109375" style="164" customWidth="1"/>
    <col min="12300" max="12300" width="3.78515625" style="164" customWidth="1"/>
    <col min="12301" max="12301" width="9.7109375" style="164" customWidth="1"/>
    <col min="12302" max="12302" width="3.78515625" style="164" customWidth="1"/>
    <col min="12303" max="12303" width="9.7109375" style="164" customWidth="1"/>
    <col min="12304" max="12304" width="4.78515625" style="164" customWidth="1"/>
    <col min="12305" max="12305" width="9.7109375" style="164" customWidth="1"/>
    <col min="12306" max="12306" width="2.5" style="164" customWidth="1"/>
    <col min="12307" max="12544" width="10.7109375" style="164"/>
    <col min="12545" max="12545" width="0.92578125" style="164" customWidth="1"/>
    <col min="12546" max="12546" width="1.7109375" style="164" customWidth="1"/>
    <col min="12547" max="12547" width="10.7109375" style="164" customWidth="1"/>
    <col min="12548" max="12548" width="7" style="164" customWidth="1"/>
    <col min="12549" max="12549" width="5.5703125" style="164" customWidth="1"/>
    <col min="12550" max="12550" width="3.78515625" style="164" customWidth="1"/>
    <col min="12551" max="12551" width="9.7109375" style="164" customWidth="1"/>
    <col min="12552" max="12552" width="3.78515625" style="164" customWidth="1"/>
    <col min="12553" max="12553" width="9.7109375" style="164" customWidth="1"/>
    <col min="12554" max="12554" width="3.78515625" style="164" customWidth="1"/>
    <col min="12555" max="12555" width="9.7109375" style="164" customWidth="1"/>
    <col min="12556" max="12556" width="3.78515625" style="164" customWidth="1"/>
    <col min="12557" max="12557" width="9.7109375" style="164" customWidth="1"/>
    <col min="12558" max="12558" width="3.78515625" style="164" customWidth="1"/>
    <col min="12559" max="12559" width="9.7109375" style="164" customWidth="1"/>
    <col min="12560" max="12560" width="4.78515625" style="164" customWidth="1"/>
    <col min="12561" max="12561" width="9.7109375" style="164" customWidth="1"/>
    <col min="12562" max="12562" width="2.5" style="164" customWidth="1"/>
    <col min="12563" max="12800" width="10.7109375" style="164"/>
    <col min="12801" max="12801" width="0.92578125" style="164" customWidth="1"/>
    <col min="12802" max="12802" width="1.7109375" style="164" customWidth="1"/>
    <col min="12803" max="12803" width="10.7109375" style="164" customWidth="1"/>
    <col min="12804" max="12804" width="7" style="164" customWidth="1"/>
    <col min="12805" max="12805" width="5.5703125" style="164" customWidth="1"/>
    <col min="12806" max="12806" width="3.78515625" style="164" customWidth="1"/>
    <col min="12807" max="12807" width="9.7109375" style="164" customWidth="1"/>
    <col min="12808" max="12808" width="3.78515625" style="164" customWidth="1"/>
    <col min="12809" max="12809" width="9.7109375" style="164" customWidth="1"/>
    <col min="12810" max="12810" width="3.78515625" style="164" customWidth="1"/>
    <col min="12811" max="12811" width="9.7109375" style="164" customWidth="1"/>
    <col min="12812" max="12812" width="3.78515625" style="164" customWidth="1"/>
    <col min="12813" max="12813" width="9.7109375" style="164" customWidth="1"/>
    <col min="12814" max="12814" width="3.78515625" style="164" customWidth="1"/>
    <col min="12815" max="12815" width="9.7109375" style="164" customWidth="1"/>
    <col min="12816" max="12816" width="4.78515625" style="164" customWidth="1"/>
    <col min="12817" max="12817" width="9.7109375" style="164" customWidth="1"/>
    <col min="12818" max="12818" width="2.5" style="164" customWidth="1"/>
    <col min="12819" max="13056" width="10.7109375" style="164"/>
    <col min="13057" max="13057" width="0.92578125" style="164" customWidth="1"/>
    <col min="13058" max="13058" width="1.7109375" style="164" customWidth="1"/>
    <col min="13059" max="13059" width="10.7109375" style="164" customWidth="1"/>
    <col min="13060" max="13060" width="7" style="164" customWidth="1"/>
    <col min="13061" max="13061" width="5.5703125" style="164" customWidth="1"/>
    <col min="13062" max="13062" width="3.78515625" style="164" customWidth="1"/>
    <col min="13063" max="13063" width="9.7109375" style="164" customWidth="1"/>
    <col min="13064" max="13064" width="3.78515625" style="164" customWidth="1"/>
    <col min="13065" max="13065" width="9.7109375" style="164" customWidth="1"/>
    <col min="13066" max="13066" width="3.78515625" style="164" customWidth="1"/>
    <col min="13067" max="13067" width="9.7109375" style="164" customWidth="1"/>
    <col min="13068" max="13068" width="3.78515625" style="164" customWidth="1"/>
    <col min="13069" max="13069" width="9.7109375" style="164" customWidth="1"/>
    <col min="13070" max="13070" width="3.78515625" style="164" customWidth="1"/>
    <col min="13071" max="13071" width="9.7109375" style="164" customWidth="1"/>
    <col min="13072" max="13072" width="4.78515625" style="164" customWidth="1"/>
    <col min="13073" max="13073" width="9.7109375" style="164" customWidth="1"/>
    <col min="13074" max="13074" width="2.5" style="164" customWidth="1"/>
    <col min="13075" max="13312" width="10.7109375" style="164"/>
    <col min="13313" max="13313" width="0.92578125" style="164" customWidth="1"/>
    <col min="13314" max="13314" width="1.7109375" style="164" customWidth="1"/>
    <col min="13315" max="13315" width="10.7109375" style="164" customWidth="1"/>
    <col min="13316" max="13316" width="7" style="164" customWidth="1"/>
    <col min="13317" max="13317" width="5.5703125" style="164" customWidth="1"/>
    <col min="13318" max="13318" width="3.78515625" style="164" customWidth="1"/>
    <col min="13319" max="13319" width="9.7109375" style="164" customWidth="1"/>
    <col min="13320" max="13320" width="3.78515625" style="164" customWidth="1"/>
    <col min="13321" max="13321" width="9.7109375" style="164" customWidth="1"/>
    <col min="13322" max="13322" width="3.78515625" style="164" customWidth="1"/>
    <col min="13323" max="13323" width="9.7109375" style="164" customWidth="1"/>
    <col min="13324" max="13324" width="3.78515625" style="164" customWidth="1"/>
    <col min="13325" max="13325" width="9.7109375" style="164" customWidth="1"/>
    <col min="13326" max="13326" width="3.78515625" style="164" customWidth="1"/>
    <col min="13327" max="13327" width="9.7109375" style="164" customWidth="1"/>
    <col min="13328" max="13328" width="4.78515625" style="164" customWidth="1"/>
    <col min="13329" max="13329" width="9.7109375" style="164" customWidth="1"/>
    <col min="13330" max="13330" width="2.5" style="164" customWidth="1"/>
    <col min="13331" max="13568" width="10.7109375" style="164"/>
    <col min="13569" max="13569" width="0.92578125" style="164" customWidth="1"/>
    <col min="13570" max="13570" width="1.7109375" style="164" customWidth="1"/>
    <col min="13571" max="13571" width="10.7109375" style="164" customWidth="1"/>
    <col min="13572" max="13572" width="7" style="164" customWidth="1"/>
    <col min="13573" max="13573" width="5.5703125" style="164" customWidth="1"/>
    <col min="13574" max="13574" width="3.78515625" style="164" customWidth="1"/>
    <col min="13575" max="13575" width="9.7109375" style="164" customWidth="1"/>
    <col min="13576" max="13576" width="3.78515625" style="164" customWidth="1"/>
    <col min="13577" max="13577" width="9.7109375" style="164" customWidth="1"/>
    <col min="13578" max="13578" width="3.78515625" style="164" customWidth="1"/>
    <col min="13579" max="13579" width="9.7109375" style="164" customWidth="1"/>
    <col min="13580" max="13580" width="3.78515625" style="164" customWidth="1"/>
    <col min="13581" max="13581" width="9.7109375" style="164" customWidth="1"/>
    <col min="13582" max="13582" width="3.78515625" style="164" customWidth="1"/>
    <col min="13583" max="13583" width="9.7109375" style="164" customWidth="1"/>
    <col min="13584" max="13584" width="4.78515625" style="164" customWidth="1"/>
    <col min="13585" max="13585" width="9.7109375" style="164" customWidth="1"/>
    <col min="13586" max="13586" width="2.5" style="164" customWidth="1"/>
    <col min="13587" max="13824" width="10.7109375" style="164"/>
    <col min="13825" max="13825" width="0.92578125" style="164" customWidth="1"/>
    <col min="13826" max="13826" width="1.7109375" style="164" customWidth="1"/>
    <col min="13827" max="13827" width="10.7109375" style="164" customWidth="1"/>
    <col min="13828" max="13828" width="7" style="164" customWidth="1"/>
    <col min="13829" max="13829" width="5.5703125" style="164" customWidth="1"/>
    <col min="13830" max="13830" width="3.78515625" style="164" customWidth="1"/>
    <col min="13831" max="13831" width="9.7109375" style="164" customWidth="1"/>
    <col min="13832" max="13832" width="3.78515625" style="164" customWidth="1"/>
    <col min="13833" max="13833" width="9.7109375" style="164" customWidth="1"/>
    <col min="13834" max="13834" width="3.78515625" style="164" customWidth="1"/>
    <col min="13835" max="13835" width="9.7109375" style="164" customWidth="1"/>
    <col min="13836" max="13836" width="3.78515625" style="164" customWidth="1"/>
    <col min="13837" max="13837" width="9.7109375" style="164" customWidth="1"/>
    <col min="13838" max="13838" width="3.78515625" style="164" customWidth="1"/>
    <col min="13839" max="13839" width="9.7109375" style="164" customWidth="1"/>
    <col min="13840" max="13840" width="4.78515625" style="164" customWidth="1"/>
    <col min="13841" max="13841" width="9.7109375" style="164" customWidth="1"/>
    <col min="13842" max="13842" width="2.5" style="164" customWidth="1"/>
    <col min="13843" max="14080" width="10.7109375" style="164"/>
    <col min="14081" max="14081" width="0.92578125" style="164" customWidth="1"/>
    <col min="14082" max="14082" width="1.7109375" style="164" customWidth="1"/>
    <col min="14083" max="14083" width="10.7109375" style="164" customWidth="1"/>
    <col min="14084" max="14084" width="7" style="164" customWidth="1"/>
    <col min="14085" max="14085" width="5.5703125" style="164" customWidth="1"/>
    <col min="14086" max="14086" width="3.78515625" style="164" customWidth="1"/>
    <col min="14087" max="14087" width="9.7109375" style="164" customWidth="1"/>
    <col min="14088" max="14088" width="3.78515625" style="164" customWidth="1"/>
    <col min="14089" max="14089" width="9.7109375" style="164" customWidth="1"/>
    <col min="14090" max="14090" width="3.78515625" style="164" customWidth="1"/>
    <col min="14091" max="14091" width="9.7109375" style="164" customWidth="1"/>
    <col min="14092" max="14092" width="3.78515625" style="164" customWidth="1"/>
    <col min="14093" max="14093" width="9.7109375" style="164" customWidth="1"/>
    <col min="14094" max="14094" width="3.78515625" style="164" customWidth="1"/>
    <col min="14095" max="14095" width="9.7109375" style="164" customWidth="1"/>
    <col min="14096" max="14096" width="4.78515625" style="164" customWidth="1"/>
    <col min="14097" max="14097" width="9.7109375" style="164" customWidth="1"/>
    <col min="14098" max="14098" width="2.5" style="164" customWidth="1"/>
    <col min="14099" max="14336" width="10.7109375" style="164"/>
    <col min="14337" max="14337" width="0.92578125" style="164" customWidth="1"/>
    <col min="14338" max="14338" width="1.7109375" style="164" customWidth="1"/>
    <col min="14339" max="14339" width="10.7109375" style="164" customWidth="1"/>
    <col min="14340" max="14340" width="7" style="164" customWidth="1"/>
    <col min="14341" max="14341" width="5.5703125" style="164" customWidth="1"/>
    <col min="14342" max="14342" width="3.78515625" style="164" customWidth="1"/>
    <col min="14343" max="14343" width="9.7109375" style="164" customWidth="1"/>
    <col min="14344" max="14344" width="3.78515625" style="164" customWidth="1"/>
    <col min="14345" max="14345" width="9.7109375" style="164" customWidth="1"/>
    <col min="14346" max="14346" width="3.78515625" style="164" customWidth="1"/>
    <col min="14347" max="14347" width="9.7109375" style="164" customWidth="1"/>
    <col min="14348" max="14348" width="3.78515625" style="164" customWidth="1"/>
    <col min="14349" max="14349" width="9.7109375" style="164" customWidth="1"/>
    <col min="14350" max="14350" width="3.78515625" style="164" customWidth="1"/>
    <col min="14351" max="14351" width="9.7109375" style="164" customWidth="1"/>
    <col min="14352" max="14352" width="4.78515625" style="164" customWidth="1"/>
    <col min="14353" max="14353" width="9.7109375" style="164" customWidth="1"/>
    <col min="14354" max="14354" width="2.5" style="164" customWidth="1"/>
    <col min="14355" max="14592" width="10.7109375" style="164"/>
    <col min="14593" max="14593" width="0.92578125" style="164" customWidth="1"/>
    <col min="14594" max="14594" width="1.7109375" style="164" customWidth="1"/>
    <col min="14595" max="14595" width="10.7109375" style="164" customWidth="1"/>
    <col min="14596" max="14596" width="7" style="164" customWidth="1"/>
    <col min="14597" max="14597" width="5.5703125" style="164" customWidth="1"/>
    <col min="14598" max="14598" width="3.78515625" style="164" customWidth="1"/>
    <col min="14599" max="14599" width="9.7109375" style="164" customWidth="1"/>
    <col min="14600" max="14600" width="3.78515625" style="164" customWidth="1"/>
    <col min="14601" max="14601" width="9.7109375" style="164" customWidth="1"/>
    <col min="14602" max="14602" width="3.78515625" style="164" customWidth="1"/>
    <col min="14603" max="14603" width="9.7109375" style="164" customWidth="1"/>
    <col min="14604" max="14604" width="3.78515625" style="164" customWidth="1"/>
    <col min="14605" max="14605" width="9.7109375" style="164" customWidth="1"/>
    <col min="14606" max="14606" width="3.78515625" style="164" customWidth="1"/>
    <col min="14607" max="14607" width="9.7109375" style="164" customWidth="1"/>
    <col min="14608" max="14608" width="4.78515625" style="164" customWidth="1"/>
    <col min="14609" max="14609" width="9.7109375" style="164" customWidth="1"/>
    <col min="14610" max="14610" width="2.5" style="164" customWidth="1"/>
    <col min="14611" max="14848" width="10.7109375" style="164"/>
    <col min="14849" max="14849" width="0.92578125" style="164" customWidth="1"/>
    <col min="14850" max="14850" width="1.7109375" style="164" customWidth="1"/>
    <col min="14851" max="14851" width="10.7109375" style="164" customWidth="1"/>
    <col min="14852" max="14852" width="7" style="164" customWidth="1"/>
    <col min="14853" max="14853" width="5.5703125" style="164" customWidth="1"/>
    <col min="14854" max="14854" width="3.78515625" style="164" customWidth="1"/>
    <col min="14855" max="14855" width="9.7109375" style="164" customWidth="1"/>
    <col min="14856" max="14856" width="3.78515625" style="164" customWidth="1"/>
    <col min="14857" max="14857" width="9.7109375" style="164" customWidth="1"/>
    <col min="14858" max="14858" width="3.78515625" style="164" customWidth="1"/>
    <col min="14859" max="14859" width="9.7109375" style="164" customWidth="1"/>
    <col min="14860" max="14860" width="3.78515625" style="164" customWidth="1"/>
    <col min="14861" max="14861" width="9.7109375" style="164" customWidth="1"/>
    <col min="14862" max="14862" width="3.78515625" style="164" customWidth="1"/>
    <col min="14863" max="14863" width="9.7109375" style="164" customWidth="1"/>
    <col min="14864" max="14864" width="4.78515625" style="164" customWidth="1"/>
    <col min="14865" max="14865" width="9.7109375" style="164" customWidth="1"/>
    <col min="14866" max="14866" width="2.5" style="164" customWidth="1"/>
    <col min="14867" max="15104" width="10.7109375" style="164"/>
    <col min="15105" max="15105" width="0.92578125" style="164" customWidth="1"/>
    <col min="15106" max="15106" width="1.7109375" style="164" customWidth="1"/>
    <col min="15107" max="15107" width="10.7109375" style="164" customWidth="1"/>
    <col min="15108" max="15108" width="7" style="164" customWidth="1"/>
    <col min="15109" max="15109" width="5.5703125" style="164" customWidth="1"/>
    <col min="15110" max="15110" width="3.78515625" style="164" customWidth="1"/>
    <col min="15111" max="15111" width="9.7109375" style="164" customWidth="1"/>
    <col min="15112" max="15112" width="3.78515625" style="164" customWidth="1"/>
    <col min="15113" max="15113" width="9.7109375" style="164" customWidth="1"/>
    <col min="15114" max="15114" width="3.78515625" style="164" customWidth="1"/>
    <col min="15115" max="15115" width="9.7109375" style="164" customWidth="1"/>
    <col min="15116" max="15116" width="3.78515625" style="164" customWidth="1"/>
    <col min="15117" max="15117" width="9.7109375" style="164" customWidth="1"/>
    <col min="15118" max="15118" width="3.78515625" style="164" customWidth="1"/>
    <col min="15119" max="15119" width="9.7109375" style="164" customWidth="1"/>
    <col min="15120" max="15120" width="4.78515625" style="164" customWidth="1"/>
    <col min="15121" max="15121" width="9.7109375" style="164" customWidth="1"/>
    <col min="15122" max="15122" width="2.5" style="164" customWidth="1"/>
    <col min="15123" max="15360" width="10.7109375" style="164"/>
    <col min="15361" max="15361" width="0.92578125" style="164" customWidth="1"/>
    <col min="15362" max="15362" width="1.7109375" style="164" customWidth="1"/>
    <col min="15363" max="15363" width="10.7109375" style="164" customWidth="1"/>
    <col min="15364" max="15364" width="7" style="164" customWidth="1"/>
    <col min="15365" max="15365" width="5.5703125" style="164" customWidth="1"/>
    <col min="15366" max="15366" width="3.78515625" style="164" customWidth="1"/>
    <col min="15367" max="15367" width="9.7109375" style="164" customWidth="1"/>
    <col min="15368" max="15368" width="3.78515625" style="164" customWidth="1"/>
    <col min="15369" max="15369" width="9.7109375" style="164" customWidth="1"/>
    <col min="15370" max="15370" width="3.78515625" style="164" customWidth="1"/>
    <col min="15371" max="15371" width="9.7109375" style="164" customWidth="1"/>
    <col min="15372" max="15372" width="3.78515625" style="164" customWidth="1"/>
    <col min="15373" max="15373" width="9.7109375" style="164" customWidth="1"/>
    <col min="15374" max="15374" width="3.78515625" style="164" customWidth="1"/>
    <col min="15375" max="15375" width="9.7109375" style="164" customWidth="1"/>
    <col min="15376" max="15376" width="4.78515625" style="164" customWidth="1"/>
    <col min="15377" max="15377" width="9.7109375" style="164" customWidth="1"/>
    <col min="15378" max="15378" width="2.5" style="164" customWidth="1"/>
    <col min="15379" max="15616" width="10.7109375" style="164"/>
    <col min="15617" max="15617" width="0.92578125" style="164" customWidth="1"/>
    <col min="15618" max="15618" width="1.7109375" style="164" customWidth="1"/>
    <col min="15619" max="15619" width="10.7109375" style="164" customWidth="1"/>
    <col min="15620" max="15620" width="7" style="164" customWidth="1"/>
    <col min="15621" max="15621" width="5.5703125" style="164" customWidth="1"/>
    <col min="15622" max="15622" width="3.78515625" style="164" customWidth="1"/>
    <col min="15623" max="15623" width="9.7109375" style="164" customWidth="1"/>
    <col min="15624" max="15624" width="3.78515625" style="164" customWidth="1"/>
    <col min="15625" max="15625" width="9.7109375" style="164" customWidth="1"/>
    <col min="15626" max="15626" width="3.78515625" style="164" customWidth="1"/>
    <col min="15627" max="15627" width="9.7109375" style="164" customWidth="1"/>
    <col min="15628" max="15628" width="3.78515625" style="164" customWidth="1"/>
    <col min="15629" max="15629" width="9.7109375" style="164" customWidth="1"/>
    <col min="15630" max="15630" width="3.78515625" style="164" customWidth="1"/>
    <col min="15631" max="15631" width="9.7109375" style="164" customWidth="1"/>
    <col min="15632" max="15632" width="4.78515625" style="164" customWidth="1"/>
    <col min="15633" max="15633" width="9.7109375" style="164" customWidth="1"/>
    <col min="15634" max="15634" width="2.5" style="164" customWidth="1"/>
    <col min="15635" max="15872" width="10.7109375" style="164"/>
    <col min="15873" max="15873" width="0.92578125" style="164" customWidth="1"/>
    <col min="15874" max="15874" width="1.7109375" style="164" customWidth="1"/>
    <col min="15875" max="15875" width="10.7109375" style="164" customWidth="1"/>
    <col min="15876" max="15876" width="7" style="164" customWidth="1"/>
    <col min="15877" max="15877" width="5.5703125" style="164" customWidth="1"/>
    <col min="15878" max="15878" width="3.78515625" style="164" customWidth="1"/>
    <col min="15879" max="15879" width="9.7109375" style="164" customWidth="1"/>
    <col min="15880" max="15880" width="3.78515625" style="164" customWidth="1"/>
    <col min="15881" max="15881" width="9.7109375" style="164" customWidth="1"/>
    <col min="15882" max="15882" width="3.78515625" style="164" customWidth="1"/>
    <col min="15883" max="15883" width="9.7109375" style="164" customWidth="1"/>
    <col min="15884" max="15884" width="3.78515625" style="164" customWidth="1"/>
    <col min="15885" max="15885" width="9.7109375" style="164" customWidth="1"/>
    <col min="15886" max="15886" width="3.78515625" style="164" customWidth="1"/>
    <col min="15887" max="15887" width="9.7109375" style="164" customWidth="1"/>
    <col min="15888" max="15888" width="4.78515625" style="164" customWidth="1"/>
    <col min="15889" max="15889" width="9.7109375" style="164" customWidth="1"/>
    <col min="15890" max="15890" width="2.5" style="164" customWidth="1"/>
    <col min="15891" max="16128" width="10.7109375" style="164"/>
    <col min="16129" max="16129" width="0.92578125" style="164" customWidth="1"/>
    <col min="16130" max="16130" width="1.7109375" style="164" customWidth="1"/>
    <col min="16131" max="16131" width="10.7109375" style="164" customWidth="1"/>
    <col min="16132" max="16132" width="7" style="164" customWidth="1"/>
    <col min="16133" max="16133" width="5.5703125" style="164" customWidth="1"/>
    <col min="16134" max="16134" width="3.78515625" style="164" customWidth="1"/>
    <col min="16135" max="16135" width="9.7109375" style="164" customWidth="1"/>
    <col min="16136" max="16136" width="3.78515625" style="164" customWidth="1"/>
    <col min="16137" max="16137" width="9.7109375" style="164" customWidth="1"/>
    <col min="16138" max="16138" width="3.78515625" style="164" customWidth="1"/>
    <col min="16139" max="16139" width="9.7109375" style="164" customWidth="1"/>
    <col min="16140" max="16140" width="3.78515625" style="164" customWidth="1"/>
    <col min="16141" max="16141" width="9.7109375" style="164" customWidth="1"/>
    <col min="16142" max="16142" width="3.78515625" style="164" customWidth="1"/>
    <col min="16143" max="16143" width="9.7109375" style="164" customWidth="1"/>
    <col min="16144" max="16144" width="4.78515625" style="164" customWidth="1"/>
    <col min="16145" max="16145" width="9.7109375" style="164" customWidth="1"/>
    <col min="16146" max="16146" width="2.5" style="164" customWidth="1"/>
    <col min="16147" max="16384" width="10.7109375" style="164"/>
  </cols>
  <sheetData>
    <row r="1" spans="1:18" ht="14.15" customHeight="1">
      <c r="B1" s="584" t="s">
        <v>156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</row>
    <row r="2" spans="1:18" ht="14.15" customHeight="1" thickBot="1"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7"/>
      <c r="Q2" s="585" t="s">
        <v>157</v>
      </c>
      <c r="R2" s="8"/>
    </row>
    <row r="3" spans="1:18" ht="14.15" customHeight="1">
      <c r="B3" s="586"/>
      <c r="C3" s="587"/>
      <c r="D3" s="588"/>
      <c r="E3" s="589"/>
      <c r="F3" s="590"/>
      <c r="G3" s="591"/>
      <c r="H3" s="590"/>
      <c r="I3" s="591"/>
      <c r="J3" s="590"/>
      <c r="K3" s="591"/>
      <c r="L3" s="590"/>
      <c r="M3" s="591"/>
      <c r="N3" s="590"/>
      <c r="O3" s="591"/>
      <c r="P3" s="9"/>
      <c r="Q3" s="2"/>
      <c r="R3" s="10"/>
    </row>
    <row r="4" spans="1:18" ht="14.15" customHeight="1">
      <c r="B4" s="592" t="s">
        <v>158</v>
      </c>
      <c r="C4" s="593"/>
      <c r="D4" s="594" t="s">
        <v>159</v>
      </c>
      <c r="E4" s="595" t="s">
        <v>160</v>
      </c>
      <c r="F4" s="50" t="s">
        <v>161</v>
      </c>
      <c r="G4" s="52"/>
      <c r="H4" s="50" t="s">
        <v>162</v>
      </c>
      <c r="I4" s="52"/>
      <c r="J4" s="50" t="s">
        <v>40</v>
      </c>
      <c r="K4" s="52"/>
      <c r="L4" s="50" t="s">
        <v>163</v>
      </c>
      <c r="M4" s="52"/>
      <c r="N4" s="50" t="s">
        <v>42</v>
      </c>
      <c r="O4" s="52"/>
      <c r="P4" s="50" t="s">
        <v>2</v>
      </c>
      <c r="Q4" s="51"/>
      <c r="R4" s="10"/>
    </row>
    <row r="5" spans="1:18" ht="14.15" customHeight="1" thickBot="1">
      <c r="B5" s="596"/>
      <c r="C5" s="597"/>
      <c r="D5" s="598"/>
      <c r="E5" s="599"/>
      <c r="F5" s="600" t="s">
        <v>164</v>
      </c>
      <c r="G5" s="601" t="s">
        <v>165</v>
      </c>
      <c r="H5" s="600" t="s">
        <v>164</v>
      </c>
      <c r="I5" s="601" t="s">
        <v>165</v>
      </c>
      <c r="J5" s="600" t="s">
        <v>164</v>
      </c>
      <c r="K5" s="601" t="s">
        <v>165</v>
      </c>
      <c r="L5" s="600" t="s">
        <v>164</v>
      </c>
      <c r="M5" s="601" t="s">
        <v>165</v>
      </c>
      <c r="N5" s="600" t="s">
        <v>166</v>
      </c>
      <c r="O5" s="601" t="s">
        <v>167</v>
      </c>
      <c r="P5" s="600" t="s">
        <v>166</v>
      </c>
      <c r="Q5" s="601" t="s">
        <v>167</v>
      </c>
      <c r="R5" s="10"/>
    </row>
    <row r="6" spans="1:18" ht="14.15" customHeight="1">
      <c r="B6" s="602" t="s">
        <v>168</v>
      </c>
      <c r="C6" s="603"/>
      <c r="D6" s="604" t="s">
        <v>169</v>
      </c>
      <c r="E6" s="605" t="s">
        <v>170</v>
      </c>
      <c r="F6" s="606">
        <v>21</v>
      </c>
      <c r="G6" s="607">
        <v>4813806</v>
      </c>
      <c r="H6" s="606">
        <v>19</v>
      </c>
      <c r="I6" s="607">
        <v>4745454</v>
      </c>
      <c r="J6" s="606">
        <v>21</v>
      </c>
      <c r="K6" s="607">
        <v>4790931</v>
      </c>
      <c r="L6" s="606">
        <v>22</v>
      </c>
      <c r="M6" s="607">
        <v>3852477</v>
      </c>
      <c r="N6" s="606">
        <v>24</v>
      </c>
      <c r="O6" s="607">
        <v>3911475</v>
      </c>
      <c r="P6" s="608">
        <f>N6-L6</f>
        <v>2</v>
      </c>
      <c r="Q6" s="609">
        <f>O6-M6</f>
        <v>58998</v>
      </c>
      <c r="R6" s="10"/>
    </row>
    <row r="7" spans="1:18" ht="14.15" customHeight="1">
      <c r="A7" s="610"/>
      <c r="B7" s="611"/>
      <c r="C7" s="612"/>
      <c r="D7" s="613"/>
      <c r="E7" s="614" t="s">
        <v>171</v>
      </c>
      <c r="F7" s="615">
        <v>8</v>
      </c>
      <c r="G7" s="616">
        <v>-405373</v>
      </c>
      <c r="H7" s="615">
        <v>10</v>
      </c>
      <c r="I7" s="616">
        <v>-416368</v>
      </c>
      <c r="J7" s="615">
        <v>8</v>
      </c>
      <c r="K7" s="616">
        <v>-319084</v>
      </c>
      <c r="L7" s="615">
        <v>7</v>
      </c>
      <c r="M7" s="616">
        <v>-447903</v>
      </c>
      <c r="N7" s="615">
        <v>5</v>
      </c>
      <c r="O7" s="616">
        <v>277333</v>
      </c>
      <c r="P7" s="617">
        <f>N7-L7</f>
        <v>-2</v>
      </c>
      <c r="Q7" s="618">
        <f t="shared" ref="Q7:Q45" si="0">O7-M7</f>
        <v>725236</v>
      </c>
      <c r="R7" s="10"/>
    </row>
    <row r="8" spans="1:18" ht="14.15" customHeight="1">
      <c r="B8" s="619" t="s">
        <v>172</v>
      </c>
      <c r="C8" s="620"/>
      <c r="D8" s="621" t="s">
        <v>173</v>
      </c>
      <c r="E8" s="622" t="s">
        <v>170</v>
      </c>
      <c r="F8" s="623">
        <v>2</v>
      </c>
      <c r="G8" s="624">
        <v>2076</v>
      </c>
      <c r="H8" s="623">
        <v>2</v>
      </c>
      <c r="I8" s="624">
        <v>7902</v>
      </c>
      <c r="J8" s="623">
        <v>2</v>
      </c>
      <c r="K8" s="624">
        <v>1535</v>
      </c>
      <c r="L8" s="623">
        <v>2</v>
      </c>
      <c r="M8" s="624">
        <v>11792</v>
      </c>
      <c r="N8" s="623">
        <v>2</v>
      </c>
      <c r="O8" s="624">
        <v>2635</v>
      </c>
      <c r="P8" s="625">
        <f>N8-L8</f>
        <v>0</v>
      </c>
      <c r="Q8" s="626">
        <f t="shared" si="0"/>
        <v>-9157</v>
      </c>
      <c r="R8" s="10"/>
    </row>
    <row r="9" spans="1:18" ht="14.15" customHeight="1">
      <c r="B9" s="611"/>
      <c r="C9" s="612"/>
      <c r="D9" s="613"/>
      <c r="E9" s="627" t="s">
        <v>171</v>
      </c>
      <c r="F9" s="628">
        <v>0</v>
      </c>
      <c r="G9" s="629"/>
      <c r="H9" s="628"/>
      <c r="I9" s="629"/>
      <c r="J9" s="628"/>
      <c r="K9" s="629"/>
      <c r="L9" s="628"/>
      <c r="M9" s="629"/>
      <c r="N9" s="628"/>
      <c r="O9" s="629"/>
      <c r="P9" s="617">
        <f t="shared" ref="P9:P45" si="1">N9-L9</f>
        <v>0</v>
      </c>
      <c r="Q9" s="630">
        <f t="shared" si="0"/>
        <v>0</v>
      </c>
      <c r="R9" s="10"/>
    </row>
    <row r="10" spans="1:18" ht="14.15" customHeight="1">
      <c r="B10" s="619" t="s">
        <v>174</v>
      </c>
      <c r="C10" s="620"/>
      <c r="D10" s="621" t="s">
        <v>169</v>
      </c>
      <c r="E10" s="622" t="s">
        <v>170</v>
      </c>
      <c r="F10" s="623">
        <v>3</v>
      </c>
      <c r="G10" s="624">
        <v>46887</v>
      </c>
      <c r="H10" s="623">
        <v>2</v>
      </c>
      <c r="I10" s="624">
        <v>42605</v>
      </c>
      <c r="J10" s="623">
        <v>3</v>
      </c>
      <c r="K10" s="624">
        <v>45321</v>
      </c>
      <c r="L10" s="623">
        <v>3</v>
      </c>
      <c r="M10" s="624">
        <v>33661</v>
      </c>
      <c r="N10" s="623">
        <v>3</v>
      </c>
      <c r="O10" s="624">
        <v>50711</v>
      </c>
      <c r="P10" s="625">
        <f t="shared" si="1"/>
        <v>0</v>
      </c>
      <c r="Q10" s="631">
        <f t="shared" si="0"/>
        <v>17050</v>
      </c>
      <c r="R10" s="10"/>
    </row>
    <row r="11" spans="1:18" ht="14.15" customHeight="1">
      <c r="B11" s="611"/>
      <c r="C11" s="612"/>
      <c r="D11" s="613"/>
      <c r="E11" s="627" t="s">
        <v>171</v>
      </c>
      <c r="F11" s="628"/>
      <c r="G11" s="629"/>
      <c r="H11" s="628">
        <v>1</v>
      </c>
      <c r="I11" s="629">
        <v>-2722</v>
      </c>
      <c r="J11" s="628"/>
      <c r="K11" s="629"/>
      <c r="L11" s="628"/>
      <c r="M11" s="629"/>
      <c r="N11" s="628"/>
      <c r="O11" s="629"/>
      <c r="P11" s="617">
        <f t="shared" si="1"/>
        <v>0</v>
      </c>
      <c r="Q11" s="630">
        <f t="shared" si="0"/>
        <v>0</v>
      </c>
      <c r="R11" s="10"/>
    </row>
    <row r="12" spans="1:18" ht="14.15" customHeight="1">
      <c r="B12" s="632" t="s">
        <v>175</v>
      </c>
      <c r="C12" s="620"/>
      <c r="D12" s="621" t="s">
        <v>173</v>
      </c>
      <c r="E12" s="622" t="s">
        <v>170</v>
      </c>
      <c r="F12" s="623">
        <v>1</v>
      </c>
      <c r="G12" s="624">
        <v>1</v>
      </c>
      <c r="H12" s="623">
        <v>1</v>
      </c>
      <c r="I12" s="624">
        <v>1</v>
      </c>
      <c r="J12" s="623">
        <v>1</v>
      </c>
      <c r="K12" s="624">
        <v>1</v>
      </c>
      <c r="L12" s="623">
        <v>1</v>
      </c>
      <c r="M12" s="624">
        <v>1</v>
      </c>
      <c r="N12" s="623">
        <v>1</v>
      </c>
      <c r="O12" s="624">
        <v>1</v>
      </c>
      <c r="P12" s="625">
        <f t="shared" si="1"/>
        <v>0</v>
      </c>
      <c r="Q12" s="631">
        <f t="shared" si="0"/>
        <v>0</v>
      </c>
      <c r="R12" s="10"/>
    </row>
    <row r="13" spans="1:18" ht="14.15" customHeight="1">
      <c r="B13" s="611"/>
      <c r="C13" s="612"/>
      <c r="D13" s="613"/>
      <c r="E13" s="627" t="s">
        <v>171</v>
      </c>
      <c r="F13" s="628"/>
      <c r="G13" s="629"/>
      <c r="H13" s="628"/>
      <c r="I13" s="629"/>
      <c r="J13" s="628"/>
      <c r="K13" s="629"/>
      <c r="L13" s="628"/>
      <c r="M13" s="629"/>
      <c r="N13" s="628"/>
      <c r="O13" s="629"/>
      <c r="P13" s="633">
        <f t="shared" si="1"/>
        <v>0</v>
      </c>
      <c r="Q13" s="618">
        <f t="shared" si="0"/>
        <v>0</v>
      </c>
      <c r="R13" s="10"/>
    </row>
    <row r="14" spans="1:18" ht="14.15" customHeight="1">
      <c r="B14" s="619" t="s">
        <v>176</v>
      </c>
      <c r="C14" s="620"/>
      <c r="D14" s="621" t="s">
        <v>173</v>
      </c>
      <c r="E14" s="622" t="s">
        <v>170</v>
      </c>
      <c r="F14" s="623"/>
      <c r="G14" s="624"/>
      <c r="H14" s="623"/>
      <c r="I14" s="624"/>
      <c r="J14" s="623"/>
      <c r="K14" s="624"/>
      <c r="L14" s="623"/>
      <c r="M14" s="624"/>
      <c r="N14" s="634"/>
      <c r="O14" s="635"/>
      <c r="P14" s="636">
        <f t="shared" si="1"/>
        <v>0</v>
      </c>
      <c r="Q14" s="626">
        <f t="shared" si="0"/>
        <v>0</v>
      </c>
      <c r="R14" s="10"/>
    </row>
    <row r="15" spans="1:18" ht="14.15" customHeight="1">
      <c r="B15" s="611"/>
      <c r="C15" s="612"/>
      <c r="D15" s="613"/>
      <c r="E15" s="627" t="s">
        <v>171</v>
      </c>
      <c r="F15" s="628"/>
      <c r="G15" s="629"/>
      <c r="H15" s="628"/>
      <c r="I15" s="629"/>
      <c r="J15" s="628"/>
      <c r="K15" s="629"/>
      <c r="L15" s="628"/>
      <c r="M15" s="629"/>
      <c r="N15" s="637"/>
      <c r="O15" s="638"/>
      <c r="P15" s="633">
        <f t="shared" si="1"/>
        <v>0</v>
      </c>
      <c r="Q15" s="618">
        <f t="shared" si="0"/>
        <v>0</v>
      </c>
      <c r="R15" s="10"/>
    </row>
    <row r="16" spans="1:18" ht="14.15" customHeight="1">
      <c r="B16" s="619" t="s">
        <v>177</v>
      </c>
      <c r="C16" s="620"/>
      <c r="D16" s="621" t="s">
        <v>169</v>
      </c>
      <c r="E16" s="622" t="s">
        <v>170</v>
      </c>
      <c r="F16" s="623"/>
      <c r="G16" s="624"/>
      <c r="H16" s="623"/>
      <c r="I16" s="624"/>
      <c r="J16" s="623"/>
      <c r="K16" s="624"/>
      <c r="L16" s="623"/>
      <c r="M16" s="624"/>
      <c r="N16" s="634"/>
      <c r="O16" s="635"/>
      <c r="P16" s="636">
        <f t="shared" si="1"/>
        <v>0</v>
      </c>
      <c r="Q16" s="626">
        <f t="shared" si="0"/>
        <v>0</v>
      </c>
      <c r="R16" s="10"/>
    </row>
    <row r="17" spans="2:18" ht="14.15" customHeight="1">
      <c r="B17" s="611"/>
      <c r="C17" s="612"/>
      <c r="D17" s="613"/>
      <c r="E17" s="627" t="s">
        <v>171</v>
      </c>
      <c r="F17" s="628"/>
      <c r="G17" s="629"/>
      <c r="H17" s="628"/>
      <c r="I17" s="629"/>
      <c r="J17" s="628"/>
      <c r="K17" s="629"/>
      <c r="L17" s="628"/>
      <c r="M17" s="629"/>
      <c r="N17" s="637"/>
      <c r="O17" s="638"/>
      <c r="P17" s="633">
        <f t="shared" si="1"/>
        <v>0</v>
      </c>
      <c r="Q17" s="618">
        <f t="shared" si="0"/>
        <v>0</v>
      </c>
      <c r="R17" s="10"/>
    </row>
    <row r="18" spans="2:18" ht="14.15" customHeight="1">
      <c r="B18" s="632" t="s">
        <v>178</v>
      </c>
      <c r="C18" s="620"/>
      <c r="D18" s="621" t="s">
        <v>169</v>
      </c>
      <c r="E18" s="622" t="s">
        <v>170</v>
      </c>
      <c r="F18" s="623">
        <v>6</v>
      </c>
      <c r="G18" s="624">
        <v>1055007</v>
      </c>
      <c r="H18" s="623">
        <v>6</v>
      </c>
      <c r="I18" s="624">
        <v>1109936</v>
      </c>
      <c r="J18" s="623">
        <v>4</v>
      </c>
      <c r="K18" s="624">
        <v>553665</v>
      </c>
      <c r="L18" s="623">
        <v>8</v>
      </c>
      <c r="M18" s="624">
        <v>2616129</v>
      </c>
      <c r="N18" s="623">
        <v>10</v>
      </c>
      <c r="O18" s="624">
        <v>4538359</v>
      </c>
      <c r="P18" s="636">
        <f t="shared" si="1"/>
        <v>2</v>
      </c>
      <c r="Q18" s="626">
        <f t="shared" si="0"/>
        <v>1922230</v>
      </c>
      <c r="R18" s="10"/>
    </row>
    <row r="19" spans="2:18" ht="14.15" customHeight="1">
      <c r="B19" s="611"/>
      <c r="C19" s="612"/>
      <c r="D19" s="613"/>
      <c r="E19" s="627" t="s">
        <v>171</v>
      </c>
      <c r="F19" s="628">
        <v>5</v>
      </c>
      <c r="G19" s="629">
        <v>-604372</v>
      </c>
      <c r="H19" s="628">
        <v>5</v>
      </c>
      <c r="I19" s="629">
        <v>-883627</v>
      </c>
      <c r="J19" s="628">
        <v>7</v>
      </c>
      <c r="K19" s="629">
        <v>-1674441</v>
      </c>
      <c r="L19" s="628">
        <v>3</v>
      </c>
      <c r="M19" s="629">
        <v>-424424</v>
      </c>
      <c r="N19" s="628">
        <v>1</v>
      </c>
      <c r="O19" s="629">
        <v>-504064</v>
      </c>
      <c r="P19" s="639">
        <f t="shared" si="1"/>
        <v>-2</v>
      </c>
      <c r="Q19" s="640">
        <f t="shared" si="0"/>
        <v>-79640</v>
      </c>
      <c r="R19" s="10"/>
    </row>
    <row r="20" spans="2:18" ht="14.15" customHeight="1">
      <c r="B20" s="619" t="s">
        <v>179</v>
      </c>
      <c r="C20" s="620"/>
      <c r="D20" s="621" t="s">
        <v>169</v>
      </c>
      <c r="E20" s="622" t="s">
        <v>170</v>
      </c>
      <c r="F20" s="623">
        <v>17</v>
      </c>
      <c r="G20" s="624">
        <v>3742567</v>
      </c>
      <c r="H20" s="623">
        <v>18</v>
      </c>
      <c r="I20" s="624">
        <v>4841406</v>
      </c>
      <c r="J20" s="623">
        <v>20</v>
      </c>
      <c r="K20" s="624">
        <v>4453394</v>
      </c>
      <c r="L20" s="623">
        <v>27</v>
      </c>
      <c r="M20" s="624">
        <v>4878905</v>
      </c>
      <c r="N20" s="623">
        <v>27</v>
      </c>
      <c r="O20" s="624">
        <v>4970324</v>
      </c>
      <c r="P20" s="641">
        <f t="shared" si="1"/>
        <v>0</v>
      </c>
      <c r="Q20" s="631">
        <f t="shared" si="0"/>
        <v>91419</v>
      </c>
      <c r="R20" s="10"/>
    </row>
    <row r="21" spans="2:18" ht="14.15" customHeight="1">
      <c r="B21" s="642"/>
      <c r="C21" s="643"/>
      <c r="D21" s="613"/>
      <c r="E21" s="627" t="s">
        <v>171</v>
      </c>
      <c r="F21" s="628">
        <v>3</v>
      </c>
      <c r="G21" s="629">
        <v>-205652</v>
      </c>
      <c r="H21" s="628">
        <v>2</v>
      </c>
      <c r="I21" s="629">
        <v>-193770</v>
      </c>
      <c r="J21" s="628">
        <v>2</v>
      </c>
      <c r="K21" s="629">
        <v>-159183</v>
      </c>
      <c r="L21" s="628">
        <v>3</v>
      </c>
      <c r="M21" s="629">
        <v>-52136</v>
      </c>
      <c r="N21" s="628">
        <v>3</v>
      </c>
      <c r="O21" s="629">
        <v>-91556</v>
      </c>
      <c r="P21" s="633">
        <f t="shared" si="1"/>
        <v>0</v>
      </c>
      <c r="Q21" s="644">
        <f t="shared" si="0"/>
        <v>-39420</v>
      </c>
      <c r="R21" s="10"/>
    </row>
    <row r="22" spans="2:18" ht="14.15" customHeight="1">
      <c r="B22" s="645"/>
      <c r="C22" s="646"/>
      <c r="D22" s="621" t="s">
        <v>173</v>
      </c>
      <c r="E22" s="622" t="s">
        <v>170</v>
      </c>
      <c r="F22" s="623">
        <v>38</v>
      </c>
      <c r="G22" s="624">
        <v>544906</v>
      </c>
      <c r="H22" s="623">
        <v>38</v>
      </c>
      <c r="I22" s="624">
        <v>707994</v>
      </c>
      <c r="J22" s="623">
        <v>27</v>
      </c>
      <c r="K22" s="624">
        <v>626225</v>
      </c>
      <c r="L22" s="623">
        <v>18</v>
      </c>
      <c r="M22" s="624">
        <v>303626</v>
      </c>
      <c r="N22" s="623">
        <v>20</v>
      </c>
      <c r="O22" s="624">
        <v>531641</v>
      </c>
      <c r="P22" s="617">
        <f t="shared" si="1"/>
        <v>2</v>
      </c>
      <c r="Q22" s="630">
        <f t="shared" si="0"/>
        <v>228015</v>
      </c>
      <c r="R22" s="10"/>
    </row>
    <row r="23" spans="2:18" ht="14.15" customHeight="1">
      <c r="B23" s="647"/>
      <c r="C23" s="648"/>
      <c r="D23" s="613"/>
      <c r="E23" s="627" t="s">
        <v>171</v>
      </c>
      <c r="F23" s="628">
        <v>1</v>
      </c>
      <c r="G23" s="629">
        <v>-21382</v>
      </c>
      <c r="H23" s="628">
        <v>1</v>
      </c>
      <c r="I23" s="629">
        <v>-77426</v>
      </c>
      <c r="J23" s="628"/>
      <c r="K23" s="629">
        <v>0</v>
      </c>
      <c r="L23" s="628">
        <v>1</v>
      </c>
      <c r="M23" s="629">
        <v>-63560</v>
      </c>
      <c r="N23" s="628">
        <v>2</v>
      </c>
      <c r="O23" s="629">
        <v>-23688</v>
      </c>
      <c r="P23" s="633">
        <f t="shared" si="1"/>
        <v>1</v>
      </c>
      <c r="Q23" s="644">
        <f t="shared" si="0"/>
        <v>39872</v>
      </c>
      <c r="R23" s="10"/>
    </row>
    <row r="24" spans="2:18" ht="14.15" customHeight="1">
      <c r="B24" s="632" t="s">
        <v>180</v>
      </c>
      <c r="C24" s="620"/>
      <c r="D24" s="621" t="s">
        <v>173</v>
      </c>
      <c r="E24" s="622" t="s">
        <v>170</v>
      </c>
      <c r="F24" s="623">
        <v>2</v>
      </c>
      <c r="G24" s="624">
        <v>1094</v>
      </c>
      <c r="H24" s="623">
        <v>1</v>
      </c>
      <c r="I24" s="624">
        <v>3500</v>
      </c>
      <c r="J24" s="623"/>
      <c r="K24" s="624"/>
      <c r="L24" s="623">
        <v>1</v>
      </c>
      <c r="M24" s="624">
        <v>2826</v>
      </c>
      <c r="N24" s="623">
        <v>1</v>
      </c>
      <c r="O24" s="624">
        <v>4010</v>
      </c>
      <c r="P24" s="617">
        <f t="shared" si="1"/>
        <v>0</v>
      </c>
      <c r="Q24" s="630">
        <f t="shared" si="0"/>
        <v>1184</v>
      </c>
      <c r="R24" s="10"/>
    </row>
    <row r="25" spans="2:18" ht="14.15" customHeight="1">
      <c r="B25" s="611"/>
      <c r="C25" s="612"/>
      <c r="D25" s="613"/>
      <c r="E25" s="627" t="s">
        <v>171</v>
      </c>
      <c r="F25" s="628"/>
      <c r="G25" s="629"/>
      <c r="H25" s="628"/>
      <c r="I25" s="629"/>
      <c r="J25" s="628">
        <v>1</v>
      </c>
      <c r="K25" s="629">
        <v>-304</v>
      </c>
      <c r="L25" s="628"/>
      <c r="M25" s="629"/>
      <c r="N25" s="628"/>
      <c r="O25" s="629"/>
      <c r="P25" s="633">
        <f t="shared" si="1"/>
        <v>0</v>
      </c>
      <c r="Q25" s="644">
        <f t="shared" si="0"/>
        <v>0</v>
      </c>
      <c r="R25" s="10"/>
    </row>
    <row r="26" spans="2:18" ht="14.15" customHeight="1">
      <c r="B26" s="632" t="s">
        <v>181</v>
      </c>
      <c r="C26" s="620"/>
      <c r="D26" s="621" t="s">
        <v>173</v>
      </c>
      <c r="E26" s="622" t="s">
        <v>170</v>
      </c>
      <c r="F26" s="623">
        <v>2</v>
      </c>
      <c r="G26" s="624">
        <v>5115</v>
      </c>
      <c r="H26" s="623">
        <v>2</v>
      </c>
      <c r="I26" s="624">
        <v>20285</v>
      </c>
      <c r="J26" s="623">
        <v>1</v>
      </c>
      <c r="K26" s="624">
        <v>3044</v>
      </c>
      <c r="L26" s="623">
        <v>1</v>
      </c>
      <c r="M26" s="624">
        <v>8035</v>
      </c>
      <c r="N26" s="623">
        <v>1</v>
      </c>
      <c r="O26" s="624">
        <v>6340</v>
      </c>
      <c r="P26" s="617">
        <f t="shared" si="1"/>
        <v>0</v>
      </c>
      <c r="Q26" s="626">
        <f t="shared" si="0"/>
        <v>-1695</v>
      </c>
      <c r="R26" s="10"/>
    </row>
    <row r="27" spans="2:18" ht="14.15" customHeight="1">
      <c r="B27" s="611"/>
      <c r="C27" s="612"/>
      <c r="D27" s="613"/>
      <c r="E27" s="627" t="s">
        <v>171</v>
      </c>
      <c r="F27" s="628"/>
      <c r="G27" s="629"/>
      <c r="H27" s="628"/>
      <c r="I27" s="629"/>
      <c r="J27" s="628"/>
      <c r="K27" s="629"/>
      <c r="L27" s="628"/>
      <c r="M27" s="629"/>
      <c r="N27" s="628"/>
      <c r="O27" s="629"/>
      <c r="P27" s="633">
        <f t="shared" si="1"/>
        <v>0</v>
      </c>
      <c r="Q27" s="644">
        <f t="shared" si="0"/>
        <v>0</v>
      </c>
      <c r="R27" s="10"/>
    </row>
    <row r="28" spans="2:18" ht="14.15" customHeight="1">
      <c r="B28" s="619" t="s">
        <v>182</v>
      </c>
      <c r="C28" s="620"/>
      <c r="D28" s="621" t="s">
        <v>169</v>
      </c>
      <c r="E28" s="622" t="s">
        <v>170</v>
      </c>
      <c r="F28" s="623"/>
      <c r="G28" s="624"/>
      <c r="H28" s="623"/>
      <c r="I28" s="624"/>
      <c r="J28" s="623"/>
      <c r="K28" s="624"/>
      <c r="L28" s="623"/>
      <c r="M28" s="624"/>
      <c r="N28" s="634"/>
      <c r="O28" s="635"/>
      <c r="P28" s="636">
        <f t="shared" si="1"/>
        <v>0</v>
      </c>
      <c r="Q28" s="626">
        <f t="shared" si="0"/>
        <v>0</v>
      </c>
      <c r="R28" s="10"/>
    </row>
    <row r="29" spans="2:18" ht="14.15" customHeight="1">
      <c r="B29" s="642"/>
      <c r="C29" s="643"/>
      <c r="D29" s="613"/>
      <c r="E29" s="627" t="s">
        <v>171</v>
      </c>
      <c r="F29" s="628"/>
      <c r="G29" s="629"/>
      <c r="H29" s="628"/>
      <c r="I29" s="629"/>
      <c r="J29" s="628"/>
      <c r="K29" s="629"/>
      <c r="L29" s="628"/>
      <c r="M29" s="629"/>
      <c r="N29" s="637"/>
      <c r="O29" s="638"/>
      <c r="P29" s="633">
        <f t="shared" si="1"/>
        <v>0</v>
      </c>
      <c r="Q29" s="644">
        <f t="shared" si="0"/>
        <v>0</v>
      </c>
      <c r="R29" s="10"/>
    </row>
    <row r="30" spans="2:18" ht="14.15" customHeight="1">
      <c r="B30" s="645"/>
      <c r="C30" s="646"/>
      <c r="D30" s="621" t="s">
        <v>173</v>
      </c>
      <c r="E30" s="622" t="s">
        <v>170</v>
      </c>
      <c r="F30" s="623">
        <v>1</v>
      </c>
      <c r="G30" s="624">
        <v>1059</v>
      </c>
      <c r="H30" s="623">
        <v>1</v>
      </c>
      <c r="I30" s="624">
        <v>1512</v>
      </c>
      <c r="J30" s="623">
        <v>1</v>
      </c>
      <c r="K30" s="624">
        <v>1151</v>
      </c>
      <c r="L30" s="623">
        <v>1</v>
      </c>
      <c r="M30" s="624">
        <v>401</v>
      </c>
      <c r="N30" s="623">
        <v>1</v>
      </c>
      <c r="O30" s="624">
        <v>450</v>
      </c>
      <c r="P30" s="636">
        <f t="shared" si="1"/>
        <v>0</v>
      </c>
      <c r="Q30" s="626">
        <f t="shared" si="0"/>
        <v>49</v>
      </c>
      <c r="R30" s="10"/>
    </row>
    <row r="31" spans="2:18" ht="14.15" customHeight="1">
      <c r="B31" s="647"/>
      <c r="C31" s="648"/>
      <c r="D31" s="613"/>
      <c r="E31" s="627" t="s">
        <v>171</v>
      </c>
      <c r="F31" s="628"/>
      <c r="G31" s="629"/>
      <c r="H31" s="628"/>
      <c r="I31" s="629"/>
      <c r="J31" s="628"/>
      <c r="K31" s="629"/>
      <c r="L31" s="628"/>
      <c r="M31" s="629"/>
      <c r="N31" s="628"/>
      <c r="O31" s="629"/>
      <c r="P31" s="633">
        <f t="shared" si="1"/>
        <v>0</v>
      </c>
      <c r="Q31" s="644">
        <f t="shared" si="0"/>
        <v>0</v>
      </c>
      <c r="R31" s="10"/>
    </row>
    <row r="32" spans="2:18" ht="14.15" customHeight="1">
      <c r="B32" s="619" t="s">
        <v>183</v>
      </c>
      <c r="C32" s="620"/>
      <c r="D32" s="621" t="s">
        <v>173</v>
      </c>
      <c r="E32" s="622" t="s">
        <v>170</v>
      </c>
      <c r="F32" s="623">
        <v>1</v>
      </c>
      <c r="G32" s="624">
        <v>159</v>
      </c>
      <c r="H32" s="623">
        <v>1</v>
      </c>
      <c r="I32" s="624">
        <v>190</v>
      </c>
      <c r="J32" s="623">
        <v>1</v>
      </c>
      <c r="K32" s="624">
        <v>5</v>
      </c>
      <c r="L32" s="623">
        <v>1</v>
      </c>
      <c r="M32" s="624">
        <v>0</v>
      </c>
      <c r="N32" s="634">
        <v>0</v>
      </c>
      <c r="O32" s="635">
        <v>0</v>
      </c>
      <c r="P32" s="617">
        <f t="shared" si="1"/>
        <v>-1</v>
      </c>
      <c r="Q32" s="630">
        <f t="shared" si="0"/>
        <v>0</v>
      </c>
      <c r="R32" s="10"/>
    </row>
    <row r="33" spans="2:18" ht="14.15" customHeight="1">
      <c r="B33" s="611"/>
      <c r="C33" s="612"/>
      <c r="D33" s="613"/>
      <c r="E33" s="627" t="s">
        <v>171</v>
      </c>
      <c r="F33" s="628"/>
      <c r="G33" s="629"/>
      <c r="H33" s="628"/>
      <c r="I33" s="629"/>
      <c r="J33" s="628"/>
      <c r="K33" s="629"/>
      <c r="L33" s="628"/>
      <c r="M33" s="629"/>
      <c r="N33" s="637"/>
      <c r="O33" s="638"/>
      <c r="P33" s="633">
        <f t="shared" si="1"/>
        <v>0</v>
      </c>
      <c r="Q33" s="644">
        <f t="shared" si="0"/>
        <v>0</v>
      </c>
      <c r="R33" s="10"/>
    </row>
    <row r="34" spans="2:18" ht="14.15" customHeight="1">
      <c r="B34" s="619" t="s">
        <v>184</v>
      </c>
      <c r="C34" s="620"/>
      <c r="D34" s="621" t="s">
        <v>169</v>
      </c>
      <c r="E34" s="622" t="s">
        <v>170</v>
      </c>
      <c r="F34" s="623">
        <v>1</v>
      </c>
      <c r="G34" s="624">
        <v>73768</v>
      </c>
      <c r="H34" s="623">
        <v>1</v>
      </c>
      <c r="I34" s="624">
        <v>67759</v>
      </c>
      <c r="J34" s="623">
        <v>1</v>
      </c>
      <c r="K34" s="624">
        <v>57435</v>
      </c>
      <c r="L34" s="623"/>
      <c r="M34" s="624"/>
      <c r="N34" s="623"/>
      <c r="O34" s="624"/>
      <c r="P34" s="636">
        <f t="shared" si="1"/>
        <v>0</v>
      </c>
      <c r="Q34" s="626">
        <f t="shared" si="0"/>
        <v>0</v>
      </c>
      <c r="R34" s="10"/>
    </row>
    <row r="35" spans="2:18" ht="14.15" customHeight="1">
      <c r="B35" s="642"/>
      <c r="C35" s="643"/>
      <c r="D35" s="613"/>
      <c r="E35" s="627" t="s">
        <v>171</v>
      </c>
      <c r="F35" s="628"/>
      <c r="G35" s="629"/>
      <c r="H35" s="628"/>
      <c r="I35" s="629"/>
      <c r="J35" s="628"/>
      <c r="K35" s="629"/>
      <c r="L35" s="628">
        <v>1</v>
      </c>
      <c r="M35" s="629">
        <v>-28800</v>
      </c>
      <c r="N35" s="628">
        <v>1</v>
      </c>
      <c r="O35" s="629">
        <v>-37220</v>
      </c>
      <c r="P35" s="633">
        <f t="shared" si="1"/>
        <v>0</v>
      </c>
      <c r="Q35" s="644">
        <f t="shared" si="0"/>
        <v>-8420</v>
      </c>
      <c r="R35" s="10"/>
    </row>
    <row r="36" spans="2:18" ht="14.15" customHeight="1">
      <c r="B36" s="645"/>
      <c r="C36" s="646"/>
      <c r="D36" s="621" t="s">
        <v>173</v>
      </c>
      <c r="E36" s="622" t="s">
        <v>170</v>
      </c>
      <c r="F36" s="623">
        <v>5</v>
      </c>
      <c r="G36" s="624">
        <v>41640</v>
      </c>
      <c r="H36" s="623">
        <v>5</v>
      </c>
      <c r="I36" s="624">
        <v>48118</v>
      </c>
      <c r="J36" s="623">
        <v>5</v>
      </c>
      <c r="K36" s="624">
        <v>29345</v>
      </c>
      <c r="L36" s="623">
        <v>4</v>
      </c>
      <c r="M36" s="624">
        <v>406</v>
      </c>
      <c r="N36" s="623">
        <v>4</v>
      </c>
      <c r="O36" s="624">
        <v>5385</v>
      </c>
      <c r="P36" s="636">
        <f t="shared" si="1"/>
        <v>0</v>
      </c>
      <c r="Q36" s="626">
        <f t="shared" si="0"/>
        <v>4979</v>
      </c>
      <c r="R36" s="10"/>
    </row>
    <row r="37" spans="2:18" ht="14.15" customHeight="1">
      <c r="B37" s="647"/>
      <c r="C37" s="648"/>
      <c r="D37" s="613"/>
      <c r="E37" s="627" t="s">
        <v>171</v>
      </c>
      <c r="F37" s="628"/>
      <c r="G37" s="629"/>
      <c r="H37" s="628"/>
      <c r="I37" s="629"/>
      <c r="J37" s="628"/>
      <c r="K37" s="629"/>
      <c r="L37" s="628"/>
      <c r="M37" s="629"/>
      <c r="N37" s="628"/>
      <c r="O37" s="629"/>
      <c r="P37" s="633">
        <f t="shared" si="1"/>
        <v>0</v>
      </c>
      <c r="Q37" s="644">
        <f t="shared" si="0"/>
        <v>0</v>
      </c>
      <c r="R37" s="10"/>
    </row>
    <row r="38" spans="2:18" ht="14.15" customHeight="1">
      <c r="B38" s="619" t="s">
        <v>66</v>
      </c>
      <c r="C38" s="620"/>
      <c r="D38" s="621" t="s">
        <v>169</v>
      </c>
      <c r="E38" s="622" t="s">
        <v>170</v>
      </c>
      <c r="F38" s="623"/>
      <c r="G38" s="624"/>
      <c r="H38" s="623"/>
      <c r="I38" s="624"/>
      <c r="J38" s="623">
        <v>1</v>
      </c>
      <c r="K38" s="624">
        <v>7692</v>
      </c>
      <c r="L38" s="623"/>
      <c r="M38" s="624"/>
      <c r="N38" s="623"/>
      <c r="O38" s="624"/>
      <c r="P38" s="636">
        <f t="shared" si="1"/>
        <v>0</v>
      </c>
      <c r="Q38" s="626">
        <f t="shared" si="0"/>
        <v>0</v>
      </c>
      <c r="R38" s="10"/>
    </row>
    <row r="39" spans="2:18" ht="14.15" customHeight="1">
      <c r="B39" s="642"/>
      <c r="C39" s="643"/>
      <c r="D39" s="613"/>
      <c r="E39" s="627" t="s">
        <v>171</v>
      </c>
      <c r="F39" s="628">
        <v>1</v>
      </c>
      <c r="G39" s="629">
        <v>-3348</v>
      </c>
      <c r="H39" s="628">
        <v>1</v>
      </c>
      <c r="I39" s="629">
        <v>-4627</v>
      </c>
      <c r="J39" s="628"/>
      <c r="K39" s="629"/>
      <c r="L39" s="628">
        <v>1</v>
      </c>
      <c r="M39" s="629">
        <v>-10703</v>
      </c>
      <c r="N39" s="628">
        <v>1</v>
      </c>
      <c r="O39" s="629">
        <v>-6743</v>
      </c>
      <c r="P39" s="633">
        <f t="shared" si="1"/>
        <v>0</v>
      </c>
      <c r="Q39" s="644">
        <f t="shared" si="0"/>
        <v>3960</v>
      </c>
      <c r="R39" s="10"/>
    </row>
    <row r="40" spans="2:18" ht="14.15" customHeight="1">
      <c r="B40" s="645"/>
      <c r="C40" s="646"/>
      <c r="D40" s="621" t="s">
        <v>173</v>
      </c>
      <c r="E40" s="622" t="s">
        <v>170</v>
      </c>
      <c r="F40" s="623">
        <v>7</v>
      </c>
      <c r="G40" s="624">
        <v>348336</v>
      </c>
      <c r="H40" s="623">
        <v>9</v>
      </c>
      <c r="I40" s="624">
        <v>210893</v>
      </c>
      <c r="J40" s="623">
        <v>9</v>
      </c>
      <c r="K40" s="624">
        <v>200749</v>
      </c>
      <c r="L40" s="623">
        <v>9</v>
      </c>
      <c r="M40" s="624">
        <v>188801</v>
      </c>
      <c r="N40" s="623">
        <v>9</v>
      </c>
      <c r="O40" s="624">
        <v>195928</v>
      </c>
      <c r="P40" s="617">
        <f t="shared" si="1"/>
        <v>0</v>
      </c>
      <c r="Q40" s="630">
        <f t="shared" si="0"/>
        <v>7127</v>
      </c>
      <c r="R40" s="10"/>
    </row>
    <row r="41" spans="2:18" ht="14.15" customHeight="1">
      <c r="B41" s="647"/>
      <c r="C41" s="648"/>
      <c r="D41" s="613"/>
      <c r="E41" s="627" t="s">
        <v>171</v>
      </c>
      <c r="F41" s="628">
        <v>2</v>
      </c>
      <c r="G41" s="629">
        <v>-21329</v>
      </c>
      <c r="H41" s="628"/>
      <c r="I41" s="629"/>
      <c r="J41" s="628"/>
      <c r="K41" s="629"/>
      <c r="L41" s="628"/>
      <c r="M41" s="629"/>
      <c r="N41" s="628"/>
      <c r="O41" s="629"/>
      <c r="P41" s="633">
        <f t="shared" si="1"/>
        <v>0</v>
      </c>
      <c r="Q41" s="644">
        <f t="shared" si="0"/>
        <v>0</v>
      </c>
      <c r="R41" s="10"/>
    </row>
    <row r="42" spans="2:18" ht="14.15" customHeight="1">
      <c r="B42" s="619" t="s">
        <v>185</v>
      </c>
      <c r="C42" s="649"/>
      <c r="D42" s="620"/>
      <c r="E42" s="622" t="s">
        <v>170</v>
      </c>
      <c r="F42" s="650"/>
      <c r="G42" s="651"/>
      <c r="H42" s="650"/>
      <c r="I42" s="651"/>
      <c r="J42" s="650"/>
      <c r="K42" s="651"/>
      <c r="L42" s="650"/>
      <c r="M42" s="651"/>
      <c r="N42" s="650"/>
      <c r="O42" s="651"/>
      <c r="P42" s="617">
        <f t="shared" si="1"/>
        <v>0</v>
      </c>
      <c r="Q42" s="630">
        <f t="shared" si="0"/>
        <v>0</v>
      </c>
      <c r="R42" s="10"/>
    </row>
    <row r="43" spans="2:18" ht="14.15" customHeight="1">
      <c r="B43" s="642"/>
      <c r="C43" s="652"/>
      <c r="D43" s="648"/>
      <c r="E43" s="614" t="s">
        <v>171</v>
      </c>
      <c r="F43" s="653"/>
      <c r="G43" s="654"/>
      <c r="H43" s="653"/>
      <c r="I43" s="654"/>
      <c r="J43" s="653"/>
      <c r="K43" s="654"/>
      <c r="L43" s="653"/>
      <c r="M43" s="654"/>
      <c r="N43" s="653"/>
      <c r="O43" s="654"/>
      <c r="P43" s="633">
        <f t="shared" si="1"/>
        <v>0</v>
      </c>
      <c r="Q43" s="644">
        <f t="shared" si="0"/>
        <v>0</v>
      </c>
      <c r="R43" s="10"/>
    </row>
    <row r="44" spans="2:18" ht="14.15" customHeight="1">
      <c r="B44" s="655"/>
      <c r="C44" s="656" t="s">
        <v>186</v>
      </c>
      <c r="D44" s="621" t="s">
        <v>169</v>
      </c>
      <c r="E44" s="657" t="s">
        <v>170</v>
      </c>
      <c r="F44" s="658"/>
      <c r="G44" s="659"/>
      <c r="H44" s="658"/>
      <c r="I44" s="659"/>
      <c r="J44" s="658"/>
      <c r="K44" s="659"/>
      <c r="L44" s="658"/>
      <c r="M44" s="659"/>
      <c r="N44" s="658"/>
      <c r="O44" s="659"/>
      <c r="P44" s="636">
        <f t="shared" si="1"/>
        <v>0</v>
      </c>
      <c r="Q44" s="626">
        <f t="shared" si="0"/>
        <v>0</v>
      </c>
      <c r="R44" s="10"/>
    </row>
    <row r="45" spans="2:18" ht="14.15" customHeight="1" thickBot="1">
      <c r="B45" s="655"/>
      <c r="C45" s="660"/>
      <c r="D45" s="613"/>
      <c r="E45" s="661" t="s">
        <v>171</v>
      </c>
      <c r="F45" s="662"/>
      <c r="G45" s="663"/>
      <c r="H45" s="662"/>
      <c r="I45" s="663"/>
      <c r="J45" s="662"/>
      <c r="K45" s="663"/>
      <c r="L45" s="662"/>
      <c r="M45" s="663"/>
      <c r="N45" s="662"/>
      <c r="O45" s="663"/>
      <c r="P45" s="664">
        <f t="shared" si="1"/>
        <v>0</v>
      </c>
      <c r="Q45" s="630">
        <f t="shared" si="0"/>
        <v>0</v>
      </c>
      <c r="R45" s="10"/>
    </row>
    <row r="46" spans="2:18" ht="14.15" customHeight="1" thickBot="1">
      <c r="B46" s="427"/>
      <c r="C46" s="665"/>
      <c r="D46" s="666"/>
      <c r="E46" s="667"/>
      <c r="F46" s="668">
        <v>127</v>
      </c>
      <c r="G46" s="669">
        <v>9414965</v>
      </c>
      <c r="H46" s="668">
        <v>126</v>
      </c>
      <c r="I46" s="669">
        <v>10229015</v>
      </c>
      <c r="J46" s="668">
        <v>115</v>
      </c>
      <c r="K46" s="669">
        <v>8617481</v>
      </c>
      <c r="L46" s="668">
        <v>114</v>
      </c>
      <c r="M46" s="669">
        <v>10869534</v>
      </c>
      <c r="N46" s="668">
        <f>SUM(N47:N50)</f>
        <v>116</v>
      </c>
      <c r="O46" s="669">
        <f>SUM(O47:O50)</f>
        <v>13831321</v>
      </c>
      <c r="P46" s="670">
        <f>SUM(P47:P50)</f>
        <v>2</v>
      </c>
      <c r="Q46" s="671">
        <f>SUM(Q47:Q50)</f>
        <v>2961787</v>
      </c>
      <c r="R46" s="672"/>
    </row>
    <row r="47" spans="2:18" ht="14.15" customHeight="1">
      <c r="B47" s="10"/>
      <c r="C47" s="673" t="s">
        <v>187</v>
      </c>
      <c r="D47" s="604" t="s">
        <v>169</v>
      </c>
      <c r="E47" s="674" t="s">
        <v>170</v>
      </c>
      <c r="F47" s="675">
        <v>48</v>
      </c>
      <c r="G47" s="676">
        <v>9732035</v>
      </c>
      <c r="H47" s="675">
        <v>46</v>
      </c>
      <c r="I47" s="676">
        <v>10807160</v>
      </c>
      <c r="J47" s="675">
        <v>50</v>
      </c>
      <c r="K47" s="676">
        <v>9908438</v>
      </c>
      <c r="L47" s="675">
        <v>60</v>
      </c>
      <c r="M47" s="676">
        <v>11381172</v>
      </c>
      <c r="N47" s="675">
        <f t="shared" ref="N47:Q48" si="2">SUM(N6,N10,N16,N18,N20,N28,N34,N38,N42)</f>
        <v>64</v>
      </c>
      <c r="O47" s="676">
        <f t="shared" si="2"/>
        <v>13470869</v>
      </c>
      <c r="P47" s="677">
        <f t="shared" si="2"/>
        <v>4</v>
      </c>
      <c r="Q47" s="678">
        <f t="shared" si="2"/>
        <v>2089697</v>
      </c>
      <c r="R47" s="672"/>
    </row>
    <row r="48" spans="2:18" ht="14.15" customHeight="1" thickBot="1">
      <c r="B48" s="10"/>
      <c r="C48" s="646"/>
      <c r="D48" s="679"/>
      <c r="E48" s="680" t="s">
        <v>171</v>
      </c>
      <c r="F48" s="681">
        <v>17</v>
      </c>
      <c r="G48" s="682">
        <v>-1218745</v>
      </c>
      <c r="H48" s="681">
        <v>19</v>
      </c>
      <c r="I48" s="682">
        <v>-1501114</v>
      </c>
      <c r="J48" s="681">
        <v>17</v>
      </c>
      <c r="K48" s="682">
        <v>-2152708</v>
      </c>
      <c r="L48" s="681">
        <v>15</v>
      </c>
      <c r="M48" s="682">
        <v>-963966</v>
      </c>
      <c r="N48" s="681">
        <f t="shared" si="2"/>
        <v>11</v>
      </c>
      <c r="O48" s="682">
        <f>SUM(O7,O11,O17,O19,O21,O29,O35,O39,O43)</f>
        <v>-362250</v>
      </c>
      <c r="P48" s="639">
        <f t="shared" si="2"/>
        <v>-4</v>
      </c>
      <c r="Q48" s="683">
        <f t="shared" si="2"/>
        <v>601716</v>
      </c>
      <c r="R48" s="672"/>
    </row>
    <row r="49" spans="2:18" ht="14.15" customHeight="1">
      <c r="B49" s="10"/>
      <c r="C49" s="646"/>
      <c r="D49" s="604" t="s">
        <v>173</v>
      </c>
      <c r="E49" s="674" t="s">
        <v>170</v>
      </c>
      <c r="F49" s="675">
        <v>59</v>
      </c>
      <c r="G49" s="676">
        <v>944386</v>
      </c>
      <c r="H49" s="675">
        <v>60</v>
      </c>
      <c r="I49" s="676">
        <v>1000395</v>
      </c>
      <c r="J49" s="675">
        <v>47</v>
      </c>
      <c r="K49" s="676">
        <v>862055</v>
      </c>
      <c r="L49" s="675">
        <v>38</v>
      </c>
      <c r="M49" s="676">
        <v>515888</v>
      </c>
      <c r="N49" s="675">
        <f t="shared" ref="N49:Q50" si="3">SUM(N8,N12,N14,N22,N24,N26,N30,N32,N36,N40)</f>
        <v>39</v>
      </c>
      <c r="O49" s="676">
        <f t="shared" si="3"/>
        <v>746390</v>
      </c>
      <c r="P49" s="677">
        <f t="shared" si="3"/>
        <v>1</v>
      </c>
      <c r="Q49" s="678">
        <f t="shared" si="3"/>
        <v>230502</v>
      </c>
      <c r="R49" s="672"/>
    </row>
    <row r="50" spans="2:18" ht="14.15" customHeight="1" thickBot="1">
      <c r="B50" s="447"/>
      <c r="C50" s="684"/>
      <c r="D50" s="679"/>
      <c r="E50" s="680" t="s">
        <v>171</v>
      </c>
      <c r="F50" s="681">
        <v>3</v>
      </c>
      <c r="G50" s="682">
        <v>-42711</v>
      </c>
      <c r="H50" s="681">
        <v>1</v>
      </c>
      <c r="I50" s="682">
        <v>-77426</v>
      </c>
      <c r="J50" s="681">
        <v>1</v>
      </c>
      <c r="K50" s="682">
        <v>-304</v>
      </c>
      <c r="L50" s="681">
        <v>1</v>
      </c>
      <c r="M50" s="682">
        <v>-63560</v>
      </c>
      <c r="N50" s="681">
        <f t="shared" si="3"/>
        <v>2</v>
      </c>
      <c r="O50" s="682">
        <f t="shared" si="3"/>
        <v>-23688</v>
      </c>
      <c r="P50" s="685">
        <f t="shared" si="3"/>
        <v>1</v>
      </c>
      <c r="Q50" s="686">
        <f t="shared" si="3"/>
        <v>39872</v>
      </c>
      <c r="R50" s="672"/>
    </row>
    <row r="51" spans="2:18" ht="18" customHeight="1">
      <c r="B51" s="8" t="s">
        <v>188</v>
      </c>
      <c r="C51" s="687" t="s">
        <v>189</v>
      </c>
      <c r="D51" s="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2:18" ht="18" customHeight="1">
      <c r="B52" s="8"/>
      <c r="C52" s="687" t="s">
        <v>190</v>
      </c>
      <c r="D52" s="688"/>
      <c r="E52" s="688"/>
    </row>
    <row r="53" spans="2:18">
      <c r="C53" s="2"/>
    </row>
  </sheetData>
  <mergeCells count="48">
    <mergeCell ref="B42:C43"/>
    <mergeCell ref="D42:D43"/>
    <mergeCell ref="C44:C45"/>
    <mergeCell ref="D44:D45"/>
    <mergeCell ref="C47:C50"/>
    <mergeCell ref="D47:D48"/>
    <mergeCell ref="D49:D50"/>
    <mergeCell ref="B32:C33"/>
    <mergeCell ref="D32:D33"/>
    <mergeCell ref="B34:C37"/>
    <mergeCell ref="D34:D35"/>
    <mergeCell ref="D36:D37"/>
    <mergeCell ref="B38:C41"/>
    <mergeCell ref="D38:D39"/>
    <mergeCell ref="D40:D41"/>
    <mergeCell ref="B24:C25"/>
    <mergeCell ref="D24:D25"/>
    <mergeCell ref="B26:C27"/>
    <mergeCell ref="D26:D27"/>
    <mergeCell ref="B28:C31"/>
    <mergeCell ref="D28:D29"/>
    <mergeCell ref="D30:D31"/>
    <mergeCell ref="B16:C17"/>
    <mergeCell ref="D16:D17"/>
    <mergeCell ref="B18:C19"/>
    <mergeCell ref="D18:D19"/>
    <mergeCell ref="B20:C23"/>
    <mergeCell ref="D20:D21"/>
    <mergeCell ref="D22:D23"/>
    <mergeCell ref="B10:C11"/>
    <mergeCell ref="D10:D11"/>
    <mergeCell ref="B12:C13"/>
    <mergeCell ref="D12:D13"/>
    <mergeCell ref="B14:C15"/>
    <mergeCell ref="D14:D15"/>
    <mergeCell ref="N4:O4"/>
    <mergeCell ref="P4:Q4"/>
    <mergeCell ref="B5:C5"/>
    <mergeCell ref="B6:C7"/>
    <mergeCell ref="D6:D7"/>
    <mergeCell ref="B8:C9"/>
    <mergeCell ref="D8:D9"/>
    <mergeCell ref="B4:C4"/>
    <mergeCell ref="E4:E5"/>
    <mergeCell ref="F4:G4"/>
    <mergeCell ref="H4:I4"/>
    <mergeCell ref="J4:K4"/>
    <mergeCell ref="L4:M4"/>
  </mergeCells>
  <phoneticPr fontId="3"/>
  <pageMargins left="0.70866141732283472" right="0" top="0.9055118110236221" bottom="0.31496062992125984" header="0.51181102362204722" footer="0.51181102362204722"/>
  <pageSetup paperSize="9" scale="67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01事業数</vt:lpstr>
      <vt:lpstr>02職員数</vt:lpstr>
      <vt:lpstr>03決算規模</vt:lpstr>
      <vt:lpstr>04建設投資</vt:lpstr>
      <vt:lpstr>05企業債発行</vt:lpstr>
      <vt:lpstr>06企業債残高</vt:lpstr>
      <vt:lpstr>07繰入金</vt:lpstr>
      <vt:lpstr>08収益・資本繰入</vt:lpstr>
      <vt:lpstr>09事業数・経営状況</vt:lpstr>
      <vt:lpstr>10（水道損益）</vt:lpstr>
      <vt:lpstr>11（病院損益）</vt:lpstr>
      <vt:lpstr>12（下水（法適）損益）</vt:lpstr>
      <vt:lpstr>第13表（簡水（法非適））</vt:lpstr>
      <vt:lpstr>14（下水（法非適））</vt:lpstr>
      <vt:lpstr>'02職員数'!Print_Area</vt:lpstr>
      <vt:lpstr>'04建設投資'!Print_Area</vt:lpstr>
      <vt:lpstr>'05企業債発行'!Print_Area</vt:lpstr>
      <vt:lpstr>'06企業債残高'!Print_Area</vt:lpstr>
      <vt:lpstr>'07繰入金'!Print_Area</vt:lpstr>
      <vt:lpstr>'08収益・資本繰入'!Print_Area</vt:lpstr>
      <vt:lpstr>'09事業数・経営状況'!Print_Area</vt:lpstr>
      <vt:lpstr>'10（水道損益）'!Print_Area</vt:lpstr>
      <vt:lpstr>'11（病院損益）'!Print_Area</vt:lpstr>
      <vt:lpstr>'12（下水（法適）損益）'!Print_Area</vt:lpstr>
      <vt:lpstr>'14（下水（法非適））'!Print_Area</vt:lpstr>
      <vt:lpstr>'第13表（簡水（法非適））'!Print_Area</vt:lpstr>
      <vt:lpstr>'04建設投資'!Print_Titles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cp:lastPrinted>2017-12-22T07:39:13Z</cp:lastPrinted>
  <dcterms:created xsi:type="dcterms:W3CDTF">2014-11-06T02:45:48Z</dcterms:created>
  <dcterms:modified xsi:type="dcterms:W3CDTF">2023-03-10T02:13:09Z</dcterms:modified>
</cp:coreProperties>
</file>