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210078\e財政第２班\22_公営企業決算\R03公営企業決算統計\12_経営比較\05_経営比較分析表\03_市町から\水道\28_御浜町\"/>
    </mc:Choice>
  </mc:AlternateContent>
  <workbookProtection workbookAlgorithmName="SHA-512" workbookHashValue="CUoHr086/TgjHl3LgekoLfLPW1WpGEUrxKZMWXow8BaFXqs0NYsBY3sKyDwubuBYnB/ENMqGFGbTyaCL208o8A==" workbookSaltValue="SCEmCLHJjUj2S5DXnYkWKQ==" workbookSpinCount="100000" lockStructure="1"/>
  <bookViews>
    <workbookView xWindow="0" yWindow="0" windowWidth="23040" windowHeight="916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<sst xmlns="http://schemas.openxmlformats.org/spreadsheetml/2006/main" count="228" uniqueCount="113">
  <si>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</si>
  <si>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</si>
  <si>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</si>
  <si>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</si>
  <si>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</si>
  <si>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</si>
  <si>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</si>
  <si>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</si>
  <si>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</si>
  <si>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</si>
  <si>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</si>
  <si>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</si>
  <si>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</si>
  <si>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</si>
  <si>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</si>
  <si>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</si>
  <si>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</si>
  <si>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</si>
  <si>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</si>
  <si>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</si>
  <si>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</si>
  <si>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</si>
  <si>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</si>
  <si>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</si>
  <si>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</si>
  <si>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</si>
  <si>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</si>
  <si>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</si>
  <si>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</si>
  <si>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</si>
  <si>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</si>
  <si>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</si>
  <si>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</si>
  <si>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</si>
  <si>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</si>
  <si>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</si>
  <si>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</si>
  <si>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</si>
  <si>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</si>
  <si>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</si>
  <si>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</si>
  <si>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</si>
  <si>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</si>
  <si>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</si>
  <si>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</si>
  <si>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</si>
  <si>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</si>
  <si>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</si>
  <si>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</si>
  <si>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</si>
  <si>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</si>
  <si>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</si>
  <si>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</si>
  <si>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</si>
  <si>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</si>
  <si>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</si>
  <si>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</si>
  <si>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</si>
  <si>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</si>
  <si>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</si>
  <si>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</si>
  <si>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</si>
  <si>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</si>
  <si>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</si>
  <si>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</si>
  <si>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</si>
  <si>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</si>
  <si>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</si>
  <si>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</si>
  <si>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</si>
  <si>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</si>
  <si>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</si>
  <si>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</si>
  <si>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</si>
  <si>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</si>
  <si>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</si>
  <si>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</si>
  <si>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</si>
  <si>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</si>
  <si>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</si>
  <si>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</si>
  <si>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</si>
  <si>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</si>
  <si>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</si>
  <si>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</si>
  <si>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</si>
  <si>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</si>
  <si>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</si>
  <si>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</si>
  <si>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</si>
  <si>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</si>
  <si>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</si>
  <si>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</si>
  <si>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御浜町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</si>
  <si>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</si>
  <si>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</si>
  <si>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</si>
  <si>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</si>
  <si>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</si>
  <si>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</si>
  <si>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</si>
  <si>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</si>
  <si>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</si>
  <si>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</si>
  <si>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</si>
  <si>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</si>
  <si>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</si>
  <si>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</si>
  <si>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</si>
  <si>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</si>
  <si>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有形固定資産減価償却率が高いことから、施設全体の老朽化が進んでいる。
　管路経年化率については、下市木・志原地区で一体的に整備した配水管が、法定耐用年数（40年）を超過したことにより、大幅増となっている。
　今後、管路だけでなく浄水場等の設備が法定耐用年数を超過してくるなか、耐用年数や経過年数、実際の老朽度、重要度等を考慮し優先順位付けした施設等更新計画に基づき、資金と人員の観点から、事業量を平準化し更新を行っていく予定である。</t>
    <rPh sb="1" eb="3">
      <t>ユウケイ</t>
    </rPh>
    <rPh sb="3" eb="5">
      <t>コテイ</t>
    </rPh>
    <rPh sb="5" eb="7">
      <t>シサン</t>
    </rPh>
    <rPh sb="7" eb="9">
      <t>ゲンカ</t>
    </rPh>
    <rPh sb="9" eb="11">
      <t>ショウキャク</t>
    </rPh>
    <rPh sb="11" eb="12">
      <t>リツ</t>
    </rPh>
    <rPh sb="13" eb="14">
      <t>タカ</t>
    </rPh>
    <rPh sb="20" eb="22">
      <t>シセツ</t>
    </rPh>
    <rPh sb="22" eb="24">
      <t>ゼンタイ</t>
    </rPh>
    <rPh sb="25" eb="28">
      <t>ロウキュウカ</t>
    </rPh>
    <rPh sb="29" eb="30">
      <t>スス</t>
    </rPh>
    <rPh sb="37" eb="39">
      <t>カンロ</t>
    </rPh>
    <rPh sb="39" eb="42">
      <t>ケイネンカ</t>
    </rPh>
    <rPh sb="42" eb="43">
      <t>リツ</t>
    </rPh>
    <rPh sb="49" eb="52">
      <t>シモイチギ</t>
    </rPh>
    <rPh sb="53" eb="55">
      <t>シワラ</t>
    </rPh>
    <rPh sb="55" eb="57">
      <t>チク</t>
    </rPh>
    <rPh sb="58" eb="61">
      <t>イッタイテキ</t>
    </rPh>
    <rPh sb="62" eb="64">
      <t>セイビ</t>
    </rPh>
    <rPh sb="66" eb="69">
      <t>ハイスイカン</t>
    </rPh>
    <rPh sb="71" eb="73">
      <t>ホウテイ</t>
    </rPh>
    <rPh sb="73" eb="75">
      <t>タイヨウ</t>
    </rPh>
    <rPh sb="75" eb="77">
      <t>ネンスウ</t>
    </rPh>
    <rPh sb="80" eb="81">
      <t>ネン</t>
    </rPh>
    <rPh sb="83" eb="85">
      <t>チョウカ</t>
    </rPh>
    <rPh sb="93" eb="95">
      <t>オオハバ</t>
    </rPh>
    <rPh sb="95" eb="96">
      <t>ゾウ</t>
    </rPh>
    <rPh sb="105" eb="107">
      <t>コンゴ</t>
    </rPh>
    <rPh sb="108" eb="110">
      <t>カンロ</t>
    </rPh>
    <rPh sb="115" eb="118">
      <t>ジョウスイジョウ</t>
    </rPh>
    <rPh sb="118" eb="119">
      <t>トウ</t>
    </rPh>
    <rPh sb="120" eb="122">
      <t>セツビ</t>
    </rPh>
    <rPh sb="123" eb="125">
      <t>ホウテイ</t>
    </rPh>
    <rPh sb="125" eb="127">
      <t>タイヨウ</t>
    </rPh>
    <rPh sb="127" eb="129">
      <t>ネンスウ</t>
    </rPh>
    <rPh sb="130" eb="132">
      <t>チョウカ</t>
    </rPh>
    <rPh sb="139" eb="141">
      <t>タイヨウ</t>
    </rPh>
    <rPh sb="141" eb="143">
      <t>ネンスウ</t>
    </rPh>
    <rPh sb="144" eb="146">
      <t>ケイカ</t>
    </rPh>
    <rPh sb="146" eb="148">
      <t>ネンスウ</t>
    </rPh>
    <rPh sb="149" eb="151">
      <t>ジッサイ</t>
    </rPh>
    <rPh sb="152" eb="154">
      <t>ロウキュウ</t>
    </rPh>
    <rPh sb="154" eb="155">
      <t>ド</t>
    </rPh>
    <rPh sb="156" eb="159">
      <t>ジュウヨウド</t>
    </rPh>
    <rPh sb="159" eb="160">
      <t>トウ</t>
    </rPh>
    <rPh sb="161" eb="163">
      <t>コウリョ</t>
    </rPh>
    <rPh sb="164" eb="166">
      <t>ユウセン</t>
    </rPh>
    <rPh sb="166" eb="168">
      <t>ジュンイ</t>
    </rPh>
    <rPh sb="168" eb="169">
      <t>ヅ</t>
    </rPh>
    <rPh sb="184" eb="186">
      <t>シキン</t>
    </rPh>
    <rPh sb="187" eb="189">
      <t>ジンイン</t>
    </rPh>
    <rPh sb="190" eb="192">
      <t>カンテン</t>
    </rPh>
    <rPh sb="195" eb="197">
      <t>ジギョウ</t>
    </rPh>
    <rPh sb="197" eb="198">
      <t>リョウ</t>
    </rPh>
    <rPh sb="199" eb="202">
      <t>ヘイジュンカ</t>
    </rPh>
    <rPh sb="203" eb="205">
      <t>コウシン</t>
    </rPh>
    <rPh sb="206" eb="207">
      <t>オコナ</t>
    </rPh>
    <rPh sb="211" eb="213">
      <t>ヨテイ</t>
    </rPh>
    <phoneticPr fontId="4"/>
  </si>
  <si>
    <t>　R02行った15％の料金値上げは、大幅な損益赤字、資金減少を食い止め、数年後には事業の運営が危ぶまれる資金状況を回避するための料金値上げであったので、R02以降、資金収支は改善し、流動比率も若干の上昇に転じた。
　しかし、R03以降、法定耐用年数を経過する浄水場施設や管路等の増加が見込まれており、現在の資金収支状況では、事業運営を行うのが精一杯で、更新費用を捻出できず、老朽化した施設の更新ができる状況ではない。
　中長期の持続可能な事業運営をはかるためR03に作成したアセットマネジメント（資産管理計画）、施設等更新計画に基づき更新を行うためには、更なる料金改定等の資金収支改善策を早急に行う必要がある。</t>
    <rPh sb="4" eb="5">
      <t>オコナ</t>
    </rPh>
    <rPh sb="11" eb="13">
      <t>リョウキン</t>
    </rPh>
    <rPh sb="13" eb="15">
      <t>ネア</t>
    </rPh>
    <rPh sb="18" eb="20">
      <t>オオハバ</t>
    </rPh>
    <rPh sb="21" eb="23">
      <t>ソンエキ</t>
    </rPh>
    <rPh sb="23" eb="25">
      <t>アカジ</t>
    </rPh>
    <rPh sb="26" eb="28">
      <t>シキン</t>
    </rPh>
    <rPh sb="28" eb="30">
      <t>ゲンショウ</t>
    </rPh>
    <rPh sb="31" eb="32">
      <t>ク</t>
    </rPh>
    <rPh sb="33" eb="34">
      <t>ト</t>
    </rPh>
    <rPh sb="36" eb="39">
      <t>スウネンゴ</t>
    </rPh>
    <rPh sb="41" eb="43">
      <t>ジギョウ</t>
    </rPh>
    <rPh sb="44" eb="46">
      <t>ウンエイ</t>
    </rPh>
    <rPh sb="47" eb="48">
      <t>アヤ</t>
    </rPh>
    <rPh sb="52" eb="54">
      <t>シキン</t>
    </rPh>
    <rPh sb="54" eb="56">
      <t>ジョウキョウ</t>
    </rPh>
    <rPh sb="57" eb="59">
      <t>カイヒ</t>
    </rPh>
    <rPh sb="64" eb="66">
      <t>リョウキン</t>
    </rPh>
    <rPh sb="66" eb="68">
      <t>ネア</t>
    </rPh>
    <rPh sb="79" eb="81">
      <t>イコウ</t>
    </rPh>
    <rPh sb="82" eb="84">
      <t>シキン</t>
    </rPh>
    <rPh sb="84" eb="86">
      <t>シュウシ</t>
    </rPh>
    <rPh sb="87" eb="89">
      <t>カイゼン</t>
    </rPh>
    <rPh sb="91" eb="93">
      <t>リュウドウ</t>
    </rPh>
    <rPh sb="93" eb="95">
      <t>ヒリツ</t>
    </rPh>
    <rPh sb="96" eb="98">
      <t>ジャッカン</t>
    </rPh>
    <rPh sb="99" eb="101">
      <t>ジョウショウ</t>
    </rPh>
    <rPh sb="102" eb="103">
      <t>テン</t>
    </rPh>
    <rPh sb="115" eb="117">
      <t>イコウ</t>
    </rPh>
    <rPh sb="118" eb="120">
      <t>ホウテイ</t>
    </rPh>
    <rPh sb="120" eb="122">
      <t>タイヨウ</t>
    </rPh>
    <rPh sb="122" eb="124">
      <t>ネンスウ</t>
    </rPh>
    <rPh sb="125" eb="127">
      <t>ケイカ</t>
    </rPh>
    <rPh sb="129" eb="132">
      <t>ジョウスイジョウ</t>
    </rPh>
    <rPh sb="132" eb="134">
      <t>シセツ</t>
    </rPh>
    <rPh sb="135" eb="137">
      <t>カンロ</t>
    </rPh>
    <rPh sb="137" eb="138">
      <t>トウ</t>
    </rPh>
    <rPh sb="139" eb="141">
      <t>ゾウカ</t>
    </rPh>
    <rPh sb="142" eb="144">
      <t>ミコ</t>
    </rPh>
    <rPh sb="150" eb="152">
      <t>ゲンザイ</t>
    </rPh>
    <rPh sb="153" eb="155">
      <t>シキン</t>
    </rPh>
    <rPh sb="155" eb="157">
      <t>シュウシ</t>
    </rPh>
    <rPh sb="157" eb="159">
      <t>ジョウキョウ</t>
    </rPh>
    <rPh sb="162" eb="164">
      <t>ジギョウ</t>
    </rPh>
    <rPh sb="164" eb="166">
      <t>ウンエイ</t>
    </rPh>
    <rPh sb="167" eb="168">
      <t>オコナ</t>
    </rPh>
    <rPh sb="171" eb="174">
      <t>セイイッパイ</t>
    </rPh>
    <rPh sb="176" eb="178">
      <t>コウシン</t>
    </rPh>
    <rPh sb="178" eb="180">
      <t>ヒヨウ</t>
    </rPh>
    <rPh sb="181" eb="183">
      <t>ネンシュツ</t>
    </rPh>
    <rPh sb="187" eb="190">
      <t>ロウキュウカ</t>
    </rPh>
    <rPh sb="192" eb="194">
      <t>シセツ</t>
    </rPh>
    <rPh sb="195" eb="197">
      <t>コウシン</t>
    </rPh>
    <rPh sb="201" eb="203">
      <t>ジョウキョウ</t>
    </rPh>
    <rPh sb="233" eb="235">
      <t>サクセイ</t>
    </rPh>
    <rPh sb="248" eb="250">
      <t>シサン</t>
    </rPh>
    <rPh sb="250" eb="252">
      <t>カンリ</t>
    </rPh>
    <rPh sb="252" eb="254">
      <t>ケイカク</t>
    </rPh>
    <rPh sb="256" eb="258">
      <t>シセツ</t>
    </rPh>
    <rPh sb="258" eb="259">
      <t>トウ</t>
    </rPh>
    <rPh sb="259" eb="261">
      <t>コウシン</t>
    </rPh>
    <rPh sb="261" eb="263">
      <t>ケイカク</t>
    </rPh>
    <rPh sb="264" eb="265">
      <t>モト</t>
    </rPh>
    <rPh sb="267" eb="269">
      <t>コウシン</t>
    </rPh>
    <rPh sb="270" eb="271">
      <t>オコナ</t>
    </rPh>
    <rPh sb="277" eb="278">
      <t>サラ</t>
    </rPh>
    <rPh sb="280" eb="282">
      <t>リョウキン</t>
    </rPh>
    <rPh sb="282" eb="284">
      <t>カイテイ</t>
    </rPh>
    <rPh sb="284" eb="285">
      <t>トウ</t>
    </rPh>
    <rPh sb="286" eb="288">
      <t>シキン</t>
    </rPh>
    <rPh sb="288" eb="290">
      <t>シュウシ</t>
    </rPh>
    <rPh sb="290" eb="292">
      <t>カイゼン</t>
    </rPh>
    <rPh sb="292" eb="293">
      <t>サク</t>
    </rPh>
    <rPh sb="294" eb="296">
      <t>ソウキュウ</t>
    </rPh>
    <rPh sb="297" eb="298">
      <t>オコナ</t>
    </rPh>
    <rPh sb="299" eb="301">
      <t>ヒツヨウ</t>
    </rPh>
    <phoneticPr fontId="4"/>
  </si>
  <si>
    <r>
      <t>　経常収支比率は、R02より料金値上げを行ったことにより、上昇傾向へ転じているが、100％を下回っており黒字化まで至っていない。
　流動比率についても、R02の料金値上げにより、資金収支が改善し、現預金が増え上昇傾向へ転じているが、200％を大幅に下回っており、安定的な資金状況ではない。
　企業債残高対給水収益比率は、R03に起債事業を行わなかったため減少しているが、R04以降は、施設等更新計画に基づき、企業債を財源とした更新事業を予定しているので、上昇傾向に転じる見込みである。
　料金回収率については、新型コロナウィルス感染症対応による水道料金減免</t>
    </r>
    <r>
      <rPr>
        <sz val="11"/>
        <color rgb="FFFF0000"/>
        <rFont val="ＭＳ ゴシック"/>
        <family val="3"/>
        <charset val="128"/>
      </rPr>
      <t>の</t>
    </r>
    <r>
      <rPr>
        <sz val="11"/>
        <color theme="1"/>
        <rFont val="ＭＳ ゴシック"/>
        <family val="3"/>
        <charset val="128"/>
      </rPr>
      <t>影響で、R02は減少している</t>
    </r>
    <r>
      <rPr>
        <sz val="11"/>
        <color rgb="FFFF0000"/>
        <rFont val="ＭＳ ゴシック"/>
        <family val="3"/>
        <charset val="128"/>
      </rPr>
      <t>ものの、</t>
    </r>
    <r>
      <rPr>
        <sz val="11"/>
        <color theme="1"/>
        <rFont val="ＭＳ ゴシック"/>
        <family val="3"/>
        <charset val="128"/>
      </rPr>
      <t>R02に行った料金値上げにより、R03の料金回収率は大幅な上昇となっている。</t>
    </r>
    <r>
      <rPr>
        <sz val="11"/>
        <color rgb="FFFF0000"/>
        <rFont val="ＭＳ ゴシック"/>
        <family val="3"/>
        <charset val="128"/>
      </rPr>
      <t>有収率についても、</t>
    </r>
    <r>
      <rPr>
        <sz val="11"/>
        <color theme="1"/>
        <rFont val="ＭＳ ゴシック"/>
        <family val="3"/>
        <charset val="128"/>
      </rPr>
      <t>R03に大量に漏水している箇所を修繕し、大幅な上昇となった。</t>
    </r>
    <rPh sb="1" eb="3">
      <t>ケイジョウ</t>
    </rPh>
    <rPh sb="3" eb="5">
      <t>シュウシ</t>
    </rPh>
    <rPh sb="5" eb="7">
      <t>ヒリツ</t>
    </rPh>
    <rPh sb="14" eb="16">
      <t>リョウキン</t>
    </rPh>
    <rPh sb="16" eb="18">
      <t>ネア</t>
    </rPh>
    <rPh sb="20" eb="21">
      <t>オコナ</t>
    </rPh>
    <rPh sb="29" eb="31">
      <t>ジョウショウ</t>
    </rPh>
    <rPh sb="31" eb="33">
      <t>ケイコウ</t>
    </rPh>
    <rPh sb="34" eb="35">
      <t>テン</t>
    </rPh>
    <rPh sb="46" eb="48">
      <t>シタマワ</t>
    </rPh>
    <rPh sb="52" eb="55">
      <t>クロジカ</t>
    </rPh>
    <rPh sb="57" eb="58">
      <t>イタ</t>
    </rPh>
    <rPh sb="66" eb="68">
      <t>リュウドウ</t>
    </rPh>
    <rPh sb="68" eb="70">
      <t>ヒリツ</t>
    </rPh>
    <rPh sb="80" eb="82">
      <t>リョウキン</t>
    </rPh>
    <rPh sb="82" eb="84">
      <t>ネア</t>
    </rPh>
    <rPh sb="89" eb="91">
      <t>シキン</t>
    </rPh>
    <rPh sb="91" eb="93">
      <t>シュウシ</t>
    </rPh>
    <rPh sb="94" eb="96">
      <t>カイゼン</t>
    </rPh>
    <rPh sb="98" eb="99">
      <t>ゲン</t>
    </rPh>
    <rPh sb="99" eb="101">
      <t>ヨキン</t>
    </rPh>
    <rPh sb="102" eb="103">
      <t>フ</t>
    </rPh>
    <rPh sb="104" eb="106">
      <t>ジョウショウ</t>
    </rPh>
    <rPh sb="106" eb="108">
      <t>ケイコウ</t>
    </rPh>
    <rPh sb="109" eb="110">
      <t>テン</t>
    </rPh>
    <rPh sb="121" eb="123">
      <t>オオハバ</t>
    </rPh>
    <rPh sb="124" eb="126">
      <t>シタマワ</t>
    </rPh>
    <rPh sb="131" eb="134">
      <t>アンテイテキ</t>
    </rPh>
    <rPh sb="135" eb="137">
      <t>シキン</t>
    </rPh>
    <rPh sb="137" eb="139">
      <t>ジョウキョウ</t>
    </rPh>
    <rPh sb="146" eb="148">
      <t>キギョウ</t>
    </rPh>
    <rPh sb="148" eb="149">
      <t>サイ</t>
    </rPh>
    <rPh sb="149" eb="151">
      <t>ザンダカ</t>
    </rPh>
    <rPh sb="151" eb="152">
      <t>タイ</t>
    </rPh>
    <rPh sb="152" eb="154">
      <t>キュウスイ</t>
    </rPh>
    <rPh sb="154" eb="156">
      <t>シュウエキ</t>
    </rPh>
    <rPh sb="156" eb="158">
      <t>ヒリツ</t>
    </rPh>
    <rPh sb="164" eb="166">
      <t>キサイ</t>
    </rPh>
    <rPh sb="166" eb="168">
      <t>ジギョウ</t>
    </rPh>
    <rPh sb="169" eb="170">
      <t>オコナ</t>
    </rPh>
    <rPh sb="177" eb="179">
      <t>ゲンショウ</t>
    </rPh>
    <rPh sb="188" eb="190">
      <t>イコウ</t>
    </rPh>
    <rPh sb="192" eb="194">
      <t>シセツ</t>
    </rPh>
    <rPh sb="194" eb="195">
      <t>トウ</t>
    </rPh>
    <rPh sb="195" eb="197">
      <t>コウシン</t>
    </rPh>
    <rPh sb="197" eb="199">
      <t>ケイカク</t>
    </rPh>
    <rPh sb="200" eb="201">
      <t>モト</t>
    </rPh>
    <rPh sb="204" eb="206">
      <t>キギョウ</t>
    </rPh>
    <rPh sb="206" eb="207">
      <t>サイ</t>
    </rPh>
    <rPh sb="208" eb="210">
      <t>ザイゲン</t>
    </rPh>
    <rPh sb="213" eb="215">
      <t>コウシン</t>
    </rPh>
    <rPh sb="215" eb="217">
      <t>ジギョウ</t>
    </rPh>
    <rPh sb="218" eb="220">
      <t>ヨテイ</t>
    </rPh>
    <rPh sb="227" eb="229">
      <t>ジョウショウ</t>
    </rPh>
    <rPh sb="229" eb="231">
      <t>ケイコウ</t>
    </rPh>
    <rPh sb="232" eb="233">
      <t>テン</t>
    </rPh>
    <rPh sb="235" eb="237">
      <t>ミコ</t>
    </rPh>
    <rPh sb="244" eb="246">
      <t>リョウキン</t>
    </rPh>
    <rPh sb="246" eb="248">
      <t>カイシュウ</t>
    </rPh>
    <rPh sb="248" eb="249">
      <t>リツ</t>
    </rPh>
    <rPh sb="255" eb="257">
      <t>シンガタ</t>
    </rPh>
    <rPh sb="264" eb="267">
      <t>カンセンショウ</t>
    </rPh>
    <rPh sb="267" eb="269">
      <t>タイオウ</t>
    </rPh>
    <rPh sb="272" eb="274">
      <t>スイドウ</t>
    </rPh>
    <rPh sb="274" eb="276">
      <t>リョウキン</t>
    </rPh>
    <rPh sb="276" eb="278">
      <t>ゲンメン</t>
    </rPh>
    <rPh sb="279" eb="281">
      <t>エイキョウ</t>
    </rPh>
    <rPh sb="287" eb="289">
      <t>ゲンショウ</t>
    </rPh>
    <rPh sb="335" eb="338">
      <t>ユウシュウリツ</t>
    </rPh>
    <rPh sb="348" eb="350">
      <t>タイリョウ</t>
    </rPh>
    <rPh sb="351" eb="353">
      <t>ロウスイ</t>
    </rPh>
    <rPh sb="357" eb="359">
      <t>カショ</t>
    </rPh>
    <rPh sb="360" eb="362">
      <t>シュウゼン</t>
    </rPh>
    <rPh sb="364" eb="366">
      <t>オオハバ</t>
    </rPh>
    <rPh sb="367" eb="369">
      <t>ジョウショウ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</si>
</sst>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c:v>
                </c:pt>
                <c:pt idx="1">
                  <c:v>0</c:v>
                </c:pt>
                <c:pt idx="2">
                  <c:v>0</c:v>
                </c:pt>
                <c:pt idx="3" formatCode="#,##0.00;&quot;△&quot;#,##0.00;&quot;-&quot;">
                  <c:v>0.31</c:v>
                </c:pt>
                <c:pt idx="4" formatCode="#,##0.00;&quot;△&quot;#,##0.00;&quot;-&quot;">
                  <c:v>7.0000000000000007E-2</c:v>
                </c:pt>
              </c:numCache>
            </c:numRef>
          </c:val>
          <c:extLst>
            <c:ext xmlns:c16="http://schemas.microsoft.com/office/drawing/2014/chart" uri="{C3380CC4-5D6E-409C-BE32-E72D297353CC}">
              <c16:uniqueId val="{00000000-E1A0-48F3-AF36-E60925A90EB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0.52</c:v>
                </c:pt>
                <c:pt idx="2">
                  <c:v>0.47</c:v>
                </c:pt>
                <c:pt idx="3">
                  <c:v>0.4</c:v>
                </c:pt>
                <c:pt idx="4">
                  <c:v>0.36</c:v>
                </c:pt>
              </c:numCache>
            </c:numRef>
          </c:val>
          <c:smooth val="0"/>
          <c:extLst>
            <c:ext xmlns:c16="http://schemas.microsoft.com/office/drawing/2014/chart" uri="{C3380CC4-5D6E-409C-BE32-E72D297353CC}">
              <c16:uniqueId val="{00000001-E1A0-48F3-AF36-E60925A90EB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62.22</c:v>
                </c:pt>
                <c:pt idx="1">
                  <c:v>64.819999999999993</c:v>
                </c:pt>
                <c:pt idx="2">
                  <c:v>64.88</c:v>
                </c:pt>
                <c:pt idx="3">
                  <c:v>66.86</c:v>
                </c:pt>
                <c:pt idx="4">
                  <c:v>60.84</c:v>
                </c:pt>
              </c:numCache>
            </c:numRef>
          </c:val>
          <c:extLst>
            <c:ext xmlns:c16="http://schemas.microsoft.com/office/drawing/2014/chart" uri="{C3380CC4-5D6E-409C-BE32-E72D297353CC}">
              <c16:uniqueId val="{00000000-F74B-4C31-928E-907661C7640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50.24</c:v>
                </c:pt>
                <c:pt idx="1">
                  <c:v>50.29</c:v>
                </c:pt>
                <c:pt idx="2">
                  <c:v>49.64</c:v>
                </c:pt>
                <c:pt idx="3">
                  <c:v>49.38</c:v>
                </c:pt>
                <c:pt idx="4">
                  <c:v>50.09</c:v>
                </c:pt>
              </c:numCache>
            </c:numRef>
          </c:val>
          <c:smooth val="0"/>
          <c:extLst>
            <c:ext xmlns:c16="http://schemas.microsoft.com/office/drawing/2014/chart" uri="{C3380CC4-5D6E-409C-BE32-E72D297353CC}">
              <c16:uniqueId val="{00000001-F74B-4C31-928E-907661C7640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75.739999999999995</c:v>
                </c:pt>
                <c:pt idx="1">
                  <c:v>72.94</c:v>
                </c:pt>
                <c:pt idx="2">
                  <c:v>70.75</c:v>
                </c:pt>
                <c:pt idx="3">
                  <c:v>69.44</c:v>
                </c:pt>
                <c:pt idx="4">
                  <c:v>74.37</c:v>
                </c:pt>
              </c:numCache>
            </c:numRef>
          </c:val>
          <c:extLst>
            <c:ext xmlns:c16="http://schemas.microsoft.com/office/drawing/2014/chart" uri="{C3380CC4-5D6E-409C-BE32-E72D297353CC}">
              <c16:uniqueId val="{00000000-4A8F-4038-8762-A95377A1F12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78.650000000000006</c:v>
                </c:pt>
                <c:pt idx="1">
                  <c:v>77.73</c:v>
                </c:pt>
                <c:pt idx="2">
                  <c:v>78.09</c:v>
                </c:pt>
                <c:pt idx="3">
                  <c:v>78.010000000000005</c:v>
                </c:pt>
                <c:pt idx="4">
                  <c:v>77.599999999999994</c:v>
                </c:pt>
              </c:numCache>
            </c:numRef>
          </c:val>
          <c:smooth val="0"/>
          <c:extLst>
            <c:ext xmlns:c16="http://schemas.microsoft.com/office/drawing/2014/chart" uri="{C3380CC4-5D6E-409C-BE32-E72D297353CC}">
              <c16:uniqueId val="{00000001-4A8F-4038-8762-A95377A1F12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90.25</c:v>
                </c:pt>
                <c:pt idx="1">
                  <c:v>89.84</c:v>
                </c:pt>
                <c:pt idx="2">
                  <c:v>85.91</c:v>
                </c:pt>
                <c:pt idx="3">
                  <c:v>90.91</c:v>
                </c:pt>
                <c:pt idx="4">
                  <c:v>96.73</c:v>
                </c:pt>
              </c:numCache>
            </c:numRef>
          </c:val>
          <c:extLst>
            <c:ext xmlns:c16="http://schemas.microsoft.com/office/drawing/2014/chart" uri="{C3380CC4-5D6E-409C-BE32-E72D297353CC}">
              <c16:uniqueId val="{00000000-6B76-4FB4-BEFC-25EB4A3F89A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104.47</c:v>
                </c:pt>
                <c:pt idx="1">
                  <c:v>103.81</c:v>
                </c:pt>
                <c:pt idx="2">
                  <c:v>104.35</c:v>
                </c:pt>
                <c:pt idx="3">
                  <c:v>105.34</c:v>
                </c:pt>
                <c:pt idx="4">
                  <c:v>105.77</c:v>
                </c:pt>
              </c:numCache>
            </c:numRef>
          </c:val>
          <c:smooth val="0"/>
          <c:extLst>
            <c:ext xmlns:c16="http://schemas.microsoft.com/office/drawing/2014/chart" uri="{C3380CC4-5D6E-409C-BE32-E72D297353CC}">
              <c16:uniqueId val="{00000001-6B76-4FB4-BEFC-25EB4A3F89A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63.92</c:v>
                </c:pt>
                <c:pt idx="1">
                  <c:v>66.569999999999993</c:v>
                </c:pt>
                <c:pt idx="2">
                  <c:v>67.819999999999993</c:v>
                </c:pt>
                <c:pt idx="3">
                  <c:v>68.8</c:v>
                </c:pt>
                <c:pt idx="4">
                  <c:v>71.239999999999995</c:v>
                </c:pt>
              </c:numCache>
            </c:numRef>
          </c:val>
          <c:extLst>
            <c:ext xmlns:c16="http://schemas.microsoft.com/office/drawing/2014/chart" uri="{C3380CC4-5D6E-409C-BE32-E72D297353CC}">
              <c16:uniqueId val="{00000000-984A-42DD-BE99-7FEABE6F45F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45.14</c:v>
                </c:pt>
                <c:pt idx="1">
                  <c:v>45.85</c:v>
                </c:pt>
                <c:pt idx="2">
                  <c:v>47.31</c:v>
                </c:pt>
                <c:pt idx="3">
                  <c:v>47.5</c:v>
                </c:pt>
                <c:pt idx="4">
                  <c:v>48.41</c:v>
                </c:pt>
              </c:numCache>
            </c:numRef>
          </c:val>
          <c:smooth val="0"/>
          <c:extLst>
            <c:ext xmlns:c16="http://schemas.microsoft.com/office/drawing/2014/chart" uri="{C3380CC4-5D6E-409C-BE32-E72D297353CC}">
              <c16:uniqueId val="{00000001-984A-42DD-BE99-7FEABE6F45F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4.6500000000000004</c:v>
                </c:pt>
                <c:pt idx="1">
                  <c:v>4.8499999999999996</c:v>
                </c:pt>
                <c:pt idx="2">
                  <c:v>4.79</c:v>
                </c:pt>
                <c:pt idx="3">
                  <c:v>5.61</c:v>
                </c:pt>
                <c:pt idx="4">
                  <c:v>26.99</c:v>
                </c:pt>
              </c:numCache>
            </c:numRef>
          </c:val>
          <c:extLst>
            <c:ext xmlns:c16="http://schemas.microsoft.com/office/drawing/2014/chart" uri="{C3380CC4-5D6E-409C-BE32-E72D297353CC}">
              <c16:uniqueId val="{00000000-EB84-4048-BCCA-0E1B45F66B8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13.58</c:v>
                </c:pt>
                <c:pt idx="1">
                  <c:v>14.13</c:v>
                </c:pt>
                <c:pt idx="2">
                  <c:v>16.77</c:v>
                </c:pt>
                <c:pt idx="3">
                  <c:v>17.399999999999999</c:v>
                </c:pt>
                <c:pt idx="4">
                  <c:v>18.64</c:v>
                </c:pt>
              </c:numCache>
            </c:numRef>
          </c:val>
          <c:smooth val="0"/>
          <c:extLst>
            <c:ext xmlns:c16="http://schemas.microsoft.com/office/drawing/2014/chart" uri="{C3380CC4-5D6E-409C-BE32-E72D297353CC}">
              <c16:uniqueId val="{00000001-EB84-4048-BCCA-0E1B45F66B8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366.6</c:v>
                </c:pt>
                <c:pt idx="1">
                  <c:v>381.51</c:v>
                </c:pt>
                <c:pt idx="2">
                  <c:v>411.14</c:v>
                </c:pt>
                <c:pt idx="3">
                  <c:v>363.27</c:v>
                </c:pt>
                <c:pt idx="4">
                  <c:v>382.78</c:v>
                </c:pt>
              </c:numCache>
            </c:numRef>
          </c:val>
          <c:extLst>
            <c:ext xmlns:c16="http://schemas.microsoft.com/office/drawing/2014/chart" uri="{C3380CC4-5D6E-409C-BE32-E72D297353CC}">
              <c16:uniqueId val="{00000000-03C1-469F-9A89-6703F94F99E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16.399999999999999</c:v>
                </c:pt>
                <c:pt idx="1">
                  <c:v>25.66</c:v>
                </c:pt>
                <c:pt idx="2">
                  <c:v>21.69</c:v>
                </c:pt>
                <c:pt idx="3">
                  <c:v>24.04</c:v>
                </c:pt>
                <c:pt idx="4">
                  <c:v>28.03</c:v>
                </c:pt>
              </c:numCache>
            </c:numRef>
          </c:val>
          <c:smooth val="0"/>
          <c:extLst>
            <c:ext xmlns:c16="http://schemas.microsoft.com/office/drawing/2014/chart" uri="{C3380CC4-5D6E-409C-BE32-E72D297353CC}">
              <c16:uniqueId val="{00000001-03C1-469F-9A89-6703F94F99E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118</c:v>
                </c:pt>
                <c:pt idx="1">
                  <c:v>112.39</c:v>
                </c:pt>
                <c:pt idx="2">
                  <c:v>107.39</c:v>
                </c:pt>
                <c:pt idx="3">
                  <c:v>112.97</c:v>
                </c:pt>
                <c:pt idx="4">
                  <c:v>122.25</c:v>
                </c:pt>
              </c:numCache>
            </c:numRef>
          </c:val>
          <c:extLst>
            <c:ext xmlns:c16="http://schemas.microsoft.com/office/drawing/2014/chart" uri="{C3380CC4-5D6E-409C-BE32-E72D297353CC}">
              <c16:uniqueId val="{00000000-44EC-46B0-A402-AD7A1A40AC5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293.23</c:v>
                </c:pt>
                <c:pt idx="1">
                  <c:v>300.14</c:v>
                </c:pt>
                <c:pt idx="2">
                  <c:v>301.04000000000002</c:v>
                </c:pt>
                <c:pt idx="3">
                  <c:v>305.08</c:v>
                </c:pt>
                <c:pt idx="4">
                  <c:v>305.33999999999997</c:v>
                </c:pt>
              </c:numCache>
            </c:numRef>
          </c:val>
          <c:smooth val="0"/>
          <c:extLst>
            <c:ext xmlns:c16="http://schemas.microsoft.com/office/drawing/2014/chart" uri="{C3380CC4-5D6E-409C-BE32-E72D297353CC}">
              <c16:uniqueId val="{00000001-44EC-46B0-A402-AD7A1A40AC5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797.87</c:v>
                </c:pt>
                <c:pt idx="1">
                  <c:v>731.15</c:v>
                </c:pt>
                <c:pt idx="2">
                  <c:v>738.08</c:v>
                </c:pt>
                <c:pt idx="3">
                  <c:v>828.74</c:v>
                </c:pt>
                <c:pt idx="4">
                  <c:v>585.45000000000005</c:v>
                </c:pt>
              </c:numCache>
            </c:numRef>
          </c:val>
          <c:extLst>
            <c:ext xmlns:c16="http://schemas.microsoft.com/office/drawing/2014/chart" uri="{C3380CC4-5D6E-409C-BE32-E72D297353CC}">
              <c16:uniqueId val="{00000000-F0B5-49B2-94E4-87405A8E8C9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542.29999999999995</c:v>
                </c:pt>
                <c:pt idx="1">
                  <c:v>566.65</c:v>
                </c:pt>
                <c:pt idx="2">
                  <c:v>551.62</c:v>
                </c:pt>
                <c:pt idx="3">
                  <c:v>585.59</c:v>
                </c:pt>
                <c:pt idx="4">
                  <c:v>561.34</c:v>
                </c:pt>
              </c:numCache>
            </c:numRef>
          </c:val>
          <c:smooth val="0"/>
          <c:extLst>
            <c:ext xmlns:c16="http://schemas.microsoft.com/office/drawing/2014/chart" uri="{C3380CC4-5D6E-409C-BE32-E72D297353CC}">
              <c16:uniqueId val="{00000001-F0B5-49B2-94E4-87405A8E8C9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81.17</c:v>
                </c:pt>
                <c:pt idx="1">
                  <c:v>81.63</c:v>
                </c:pt>
                <c:pt idx="2">
                  <c:v>77.63</c:v>
                </c:pt>
                <c:pt idx="3">
                  <c:v>62.44</c:v>
                </c:pt>
                <c:pt idx="4">
                  <c:v>90.23</c:v>
                </c:pt>
              </c:numCache>
            </c:numRef>
          </c:val>
          <c:extLst>
            <c:ext xmlns:c16="http://schemas.microsoft.com/office/drawing/2014/chart" uri="{C3380CC4-5D6E-409C-BE32-E72D297353CC}">
              <c16:uniqueId val="{00000000-D287-48D6-BACF-6E5E5E13DCE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87.51</c:v>
                </c:pt>
                <c:pt idx="1">
                  <c:v>84.77</c:v>
                </c:pt>
                <c:pt idx="2">
                  <c:v>87.11</c:v>
                </c:pt>
                <c:pt idx="3">
                  <c:v>82.78</c:v>
                </c:pt>
                <c:pt idx="4">
                  <c:v>84.82</c:v>
                </c:pt>
              </c:numCache>
            </c:numRef>
          </c:val>
          <c:smooth val="0"/>
          <c:extLst>
            <c:ext xmlns:c16="http://schemas.microsoft.com/office/drawing/2014/chart" uri="{C3380CC4-5D6E-409C-BE32-E72D297353CC}">
              <c16:uniqueId val="{00000001-D287-48D6-BACF-6E5E5E13DCE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190.98</c:v>
                </c:pt>
                <c:pt idx="1">
                  <c:v>190.08</c:v>
                </c:pt>
                <c:pt idx="2">
                  <c:v>200.2</c:v>
                </c:pt>
                <c:pt idx="3">
                  <c:v>218.04</c:v>
                </c:pt>
                <c:pt idx="4">
                  <c:v>198.18</c:v>
                </c:pt>
              </c:numCache>
            </c:numRef>
          </c:val>
          <c:extLst>
            <c:ext xmlns:c16="http://schemas.microsoft.com/office/drawing/2014/chart" uri="{C3380CC4-5D6E-409C-BE32-E72D297353CC}">
              <c16:uniqueId val="{00000000-1260-487F-AB5E-C2003AB1238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218.42</c:v>
                </c:pt>
                <c:pt idx="1">
                  <c:v>227.27</c:v>
                </c:pt>
                <c:pt idx="2">
                  <c:v>223.98</c:v>
                </c:pt>
                <c:pt idx="3">
                  <c:v>225.09</c:v>
                </c:pt>
                <c:pt idx="4">
                  <c:v>224.82</c:v>
                </c:pt>
              </c:numCache>
            </c:numRef>
          </c:val>
          <c:smooth val="0"/>
          <c:extLst>
            <c:ext xmlns:c16="http://schemas.microsoft.com/office/drawing/2014/chart" uri="{C3380CC4-5D6E-409C-BE32-E72D297353CC}">
              <c16:uniqueId val="{00000001-1260-487F-AB5E-C2003AB1238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16"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三重県　御浜町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A8</v>
      </c>
      <c r="X8" s="75"/>
      <c r="Y8" s="75"/>
      <c r="Z8" s="75"/>
      <c r="AA8" s="75"/>
      <c r="AB8" s="75"/>
      <c r="AC8" s="75"/>
      <c r="AD8" s="75" t="str">
        <f>データ!$M$6</f>
        <v>非設置</v>
      </c>
      <c r="AE8" s="75"/>
      <c r="AF8" s="75"/>
      <c r="AG8" s="75"/>
      <c r="AH8" s="75"/>
      <c r="AI8" s="75"/>
      <c r="AJ8" s="75"/>
      <c r="AK8" s="2"/>
      <c r="AL8" s="66">
        <f>データ!$R$6</f>
        <v>8237</v>
      </c>
      <c r="AM8" s="66"/>
      <c r="AN8" s="66"/>
      <c r="AO8" s="66"/>
      <c r="AP8" s="66"/>
      <c r="AQ8" s="66"/>
      <c r="AR8" s="66"/>
      <c r="AS8" s="66"/>
      <c r="AT8" s="37">
        <f>データ!$S$6</f>
        <v>88.13</v>
      </c>
      <c r="AU8" s="38"/>
      <c r="AV8" s="38"/>
      <c r="AW8" s="38"/>
      <c r="AX8" s="38"/>
      <c r="AY8" s="38"/>
      <c r="AZ8" s="38"/>
      <c r="BA8" s="38"/>
      <c r="BB8" s="55">
        <f>データ!$T$6</f>
        <v>93.46</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7" t="str">
        <f>データ!$N$6</f>
        <v>-</v>
      </c>
      <c r="C10" s="38"/>
      <c r="D10" s="38"/>
      <c r="E10" s="38"/>
      <c r="F10" s="38"/>
      <c r="G10" s="38"/>
      <c r="H10" s="38"/>
      <c r="I10" s="37">
        <f>データ!$O$6</f>
        <v>13.94</v>
      </c>
      <c r="J10" s="38"/>
      <c r="K10" s="38"/>
      <c r="L10" s="38"/>
      <c r="M10" s="38"/>
      <c r="N10" s="38"/>
      <c r="O10" s="65"/>
      <c r="P10" s="55">
        <f>データ!$P$6</f>
        <v>96.6</v>
      </c>
      <c r="Q10" s="55"/>
      <c r="R10" s="55"/>
      <c r="S10" s="55"/>
      <c r="T10" s="55"/>
      <c r="U10" s="55"/>
      <c r="V10" s="55"/>
      <c r="W10" s="66">
        <f>データ!$Q$6</f>
        <v>3220</v>
      </c>
      <c r="X10" s="66"/>
      <c r="Y10" s="66"/>
      <c r="Z10" s="66"/>
      <c r="AA10" s="66"/>
      <c r="AB10" s="66"/>
      <c r="AC10" s="66"/>
      <c r="AD10" s="2"/>
      <c r="AE10" s="2"/>
      <c r="AF10" s="2"/>
      <c r="AG10" s="2"/>
      <c r="AH10" s="2"/>
      <c r="AI10" s="2"/>
      <c r="AJ10" s="2"/>
      <c r="AK10" s="2"/>
      <c r="AL10" s="66">
        <f>データ!$U$6</f>
        <v>7897</v>
      </c>
      <c r="AM10" s="66"/>
      <c r="AN10" s="66"/>
      <c r="AO10" s="66"/>
      <c r="AP10" s="66"/>
      <c r="AQ10" s="66"/>
      <c r="AR10" s="66"/>
      <c r="AS10" s="66"/>
      <c r="AT10" s="37">
        <f>データ!$V$6</f>
        <v>65.099999999999994</v>
      </c>
      <c r="AU10" s="38"/>
      <c r="AV10" s="38"/>
      <c r="AW10" s="38"/>
      <c r="AX10" s="38"/>
      <c r="AY10" s="38"/>
      <c r="AZ10" s="38"/>
      <c r="BA10" s="38"/>
      <c r="BB10" s="55">
        <f>データ!$W$6</f>
        <v>121.31</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112</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110</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111</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r1N6fYczpZzE34tUtmnpQqTMlZHZ0/7OOPws/A6YGChjxtbvYWwQS0oDtgJsoTRDLXkkBszXb8KrnC1kyVYXjw==" saltValue="F1YbOi7n3vhCzK1mCwJZ+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245615</v>
      </c>
      <c r="D6" s="20">
        <f t="shared" si="3"/>
        <v>46</v>
      </c>
      <c r="E6" s="20">
        <f t="shared" si="3"/>
        <v>1</v>
      </c>
      <c r="F6" s="20">
        <f t="shared" si="3"/>
        <v>0</v>
      </c>
      <c r="G6" s="20">
        <f t="shared" si="3"/>
        <v>1</v>
      </c>
      <c r="H6" s="20" t="str">
        <f t="shared" si="3"/>
        <v>三重県　御浜町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13.94</v>
      </c>
      <c r="P6" s="21">
        <f t="shared" si="3"/>
        <v>96.6</v>
      </c>
      <c r="Q6" s="21">
        <f t="shared" si="3"/>
        <v>3220</v>
      </c>
      <c r="R6" s="21">
        <f t="shared" si="3"/>
        <v>8237</v>
      </c>
      <c r="S6" s="21">
        <f t="shared" si="3"/>
        <v>88.13</v>
      </c>
      <c r="T6" s="21">
        <f t="shared" si="3"/>
        <v>93.46</v>
      </c>
      <c r="U6" s="21">
        <f t="shared" si="3"/>
        <v>7897</v>
      </c>
      <c r="V6" s="21">
        <f t="shared" si="3"/>
        <v>65.099999999999994</v>
      </c>
      <c r="W6" s="21">
        <f t="shared" si="3"/>
        <v>121.31</v>
      </c>
      <c r="X6" s="22">
        <f>IF(X7="",NA(),X7)</f>
        <v>90.25</v>
      </c>
      <c r="Y6" s="22">
        <f t="shared" ref="Y6:AG6" si="4">IF(Y7="",NA(),Y7)</f>
        <v>89.84</v>
      </c>
      <c r="Z6" s="22">
        <f t="shared" si="4"/>
        <v>85.91</v>
      </c>
      <c r="AA6" s="22">
        <f t="shared" si="4"/>
        <v>90.91</v>
      </c>
      <c r="AB6" s="22">
        <f t="shared" si="4"/>
        <v>96.73</v>
      </c>
      <c r="AC6" s="22">
        <f t="shared" si="4"/>
        <v>104.47</v>
      </c>
      <c r="AD6" s="22">
        <f t="shared" si="4"/>
        <v>103.81</v>
      </c>
      <c r="AE6" s="22">
        <f t="shared" si="4"/>
        <v>104.35</v>
      </c>
      <c r="AF6" s="22">
        <f t="shared" si="4"/>
        <v>105.34</v>
      </c>
      <c r="AG6" s="22">
        <f t="shared" si="4"/>
        <v>105.77</v>
      </c>
      <c r="AH6" s="21" t="str">
        <f>IF(AH7="","",IF(AH7="-","【-】","【"&amp;SUBSTITUTE(TEXT(AH7,"#,##0.00"),"-","△")&amp;"】"))</f>
        <v>【111.39】</v>
      </c>
      <c r="AI6" s="22">
        <f>IF(AI7="",NA(),AI7)</f>
        <v>366.6</v>
      </c>
      <c r="AJ6" s="22">
        <f t="shared" ref="AJ6:AR6" si="5">IF(AJ7="",NA(),AJ7)</f>
        <v>381.51</v>
      </c>
      <c r="AK6" s="22">
        <f t="shared" si="5"/>
        <v>411.14</v>
      </c>
      <c r="AL6" s="22">
        <f t="shared" si="5"/>
        <v>363.27</v>
      </c>
      <c r="AM6" s="22">
        <f t="shared" si="5"/>
        <v>382.78</v>
      </c>
      <c r="AN6" s="22">
        <f t="shared" si="5"/>
        <v>16.399999999999999</v>
      </c>
      <c r="AO6" s="22">
        <f t="shared" si="5"/>
        <v>25.66</v>
      </c>
      <c r="AP6" s="22">
        <f t="shared" si="5"/>
        <v>21.69</v>
      </c>
      <c r="AQ6" s="22">
        <f t="shared" si="5"/>
        <v>24.04</v>
      </c>
      <c r="AR6" s="22">
        <f t="shared" si="5"/>
        <v>28.03</v>
      </c>
      <c r="AS6" s="21" t="str">
        <f>IF(AS7="","",IF(AS7="-","【-】","【"&amp;SUBSTITUTE(TEXT(AS7,"#,##0.00"),"-","△")&amp;"】"))</f>
        <v>【1.30】</v>
      </c>
      <c r="AT6" s="22">
        <f>IF(AT7="",NA(),AT7)</f>
        <v>118</v>
      </c>
      <c r="AU6" s="22">
        <f t="shared" ref="AU6:BC6" si="6">IF(AU7="",NA(),AU7)</f>
        <v>112.39</v>
      </c>
      <c r="AV6" s="22">
        <f t="shared" si="6"/>
        <v>107.39</v>
      </c>
      <c r="AW6" s="22">
        <f t="shared" si="6"/>
        <v>112.97</v>
      </c>
      <c r="AX6" s="22">
        <f t="shared" si="6"/>
        <v>122.25</v>
      </c>
      <c r="AY6" s="22">
        <f t="shared" si="6"/>
        <v>293.23</v>
      </c>
      <c r="AZ6" s="22">
        <f t="shared" si="6"/>
        <v>300.14</v>
      </c>
      <c r="BA6" s="22">
        <f t="shared" si="6"/>
        <v>301.04000000000002</v>
      </c>
      <c r="BB6" s="22">
        <f t="shared" si="6"/>
        <v>305.08</v>
      </c>
      <c r="BC6" s="22">
        <f t="shared" si="6"/>
        <v>305.33999999999997</v>
      </c>
      <c r="BD6" s="21" t="str">
        <f>IF(BD7="","",IF(BD7="-","【-】","【"&amp;SUBSTITUTE(TEXT(BD7,"#,##0.00"),"-","△")&amp;"】"))</f>
        <v>【261.51】</v>
      </c>
      <c r="BE6" s="22">
        <f>IF(BE7="",NA(),BE7)</f>
        <v>797.87</v>
      </c>
      <c r="BF6" s="22">
        <f t="shared" ref="BF6:BN6" si="7">IF(BF7="",NA(),BF7)</f>
        <v>731.15</v>
      </c>
      <c r="BG6" s="22">
        <f t="shared" si="7"/>
        <v>738.08</v>
      </c>
      <c r="BH6" s="22">
        <f t="shared" si="7"/>
        <v>828.74</v>
      </c>
      <c r="BI6" s="22">
        <f t="shared" si="7"/>
        <v>585.45000000000005</v>
      </c>
      <c r="BJ6" s="22">
        <f t="shared" si="7"/>
        <v>542.29999999999995</v>
      </c>
      <c r="BK6" s="22">
        <f t="shared" si="7"/>
        <v>566.65</v>
      </c>
      <c r="BL6" s="22">
        <f t="shared" si="7"/>
        <v>551.62</v>
      </c>
      <c r="BM6" s="22">
        <f t="shared" si="7"/>
        <v>585.59</v>
      </c>
      <c r="BN6" s="22">
        <f t="shared" si="7"/>
        <v>561.34</v>
      </c>
      <c r="BO6" s="21" t="str">
        <f>IF(BO7="","",IF(BO7="-","【-】","【"&amp;SUBSTITUTE(TEXT(BO7,"#,##0.00"),"-","△")&amp;"】"))</f>
        <v>【265.16】</v>
      </c>
      <c r="BP6" s="22">
        <f>IF(BP7="",NA(),BP7)</f>
        <v>81.17</v>
      </c>
      <c r="BQ6" s="22">
        <f t="shared" ref="BQ6:BY6" si="8">IF(BQ7="",NA(),BQ7)</f>
        <v>81.63</v>
      </c>
      <c r="BR6" s="22">
        <f t="shared" si="8"/>
        <v>77.63</v>
      </c>
      <c r="BS6" s="22">
        <f t="shared" si="8"/>
        <v>62.44</v>
      </c>
      <c r="BT6" s="22">
        <f t="shared" si="8"/>
        <v>90.23</v>
      </c>
      <c r="BU6" s="22">
        <f t="shared" si="8"/>
        <v>87.51</v>
      </c>
      <c r="BV6" s="22">
        <f t="shared" si="8"/>
        <v>84.77</v>
      </c>
      <c r="BW6" s="22">
        <f t="shared" si="8"/>
        <v>87.11</v>
      </c>
      <c r="BX6" s="22">
        <f t="shared" si="8"/>
        <v>82.78</v>
      </c>
      <c r="BY6" s="22">
        <f t="shared" si="8"/>
        <v>84.82</v>
      </c>
      <c r="BZ6" s="21" t="str">
        <f>IF(BZ7="","",IF(BZ7="-","【-】","【"&amp;SUBSTITUTE(TEXT(BZ7,"#,##0.00"),"-","△")&amp;"】"))</f>
        <v>【102.35】</v>
      </c>
      <c r="CA6" s="22">
        <f>IF(CA7="",NA(),CA7)</f>
        <v>190.98</v>
      </c>
      <c r="CB6" s="22">
        <f t="shared" ref="CB6:CJ6" si="9">IF(CB7="",NA(),CB7)</f>
        <v>190.08</v>
      </c>
      <c r="CC6" s="22">
        <f t="shared" si="9"/>
        <v>200.2</v>
      </c>
      <c r="CD6" s="22">
        <f t="shared" si="9"/>
        <v>218.04</v>
      </c>
      <c r="CE6" s="22">
        <f t="shared" si="9"/>
        <v>198.18</v>
      </c>
      <c r="CF6" s="22">
        <f t="shared" si="9"/>
        <v>218.42</v>
      </c>
      <c r="CG6" s="22">
        <f t="shared" si="9"/>
        <v>227.27</v>
      </c>
      <c r="CH6" s="22">
        <f t="shared" si="9"/>
        <v>223.98</v>
      </c>
      <c r="CI6" s="22">
        <f t="shared" si="9"/>
        <v>225.09</v>
      </c>
      <c r="CJ6" s="22">
        <f t="shared" si="9"/>
        <v>224.82</v>
      </c>
      <c r="CK6" s="21" t="str">
        <f>IF(CK7="","",IF(CK7="-","【-】","【"&amp;SUBSTITUTE(TEXT(CK7,"#,##0.00"),"-","△")&amp;"】"))</f>
        <v>【167.74】</v>
      </c>
      <c r="CL6" s="22">
        <f>IF(CL7="",NA(),CL7)</f>
        <v>62.22</v>
      </c>
      <c r="CM6" s="22">
        <f t="shared" ref="CM6:CU6" si="10">IF(CM7="",NA(),CM7)</f>
        <v>64.819999999999993</v>
      </c>
      <c r="CN6" s="22">
        <f t="shared" si="10"/>
        <v>64.88</v>
      </c>
      <c r="CO6" s="22">
        <f t="shared" si="10"/>
        <v>66.86</v>
      </c>
      <c r="CP6" s="22">
        <f t="shared" si="10"/>
        <v>60.84</v>
      </c>
      <c r="CQ6" s="22">
        <f t="shared" si="10"/>
        <v>50.24</v>
      </c>
      <c r="CR6" s="22">
        <f t="shared" si="10"/>
        <v>50.29</v>
      </c>
      <c r="CS6" s="22">
        <f t="shared" si="10"/>
        <v>49.64</v>
      </c>
      <c r="CT6" s="22">
        <f t="shared" si="10"/>
        <v>49.38</v>
      </c>
      <c r="CU6" s="22">
        <f t="shared" si="10"/>
        <v>50.09</v>
      </c>
      <c r="CV6" s="21" t="str">
        <f>IF(CV7="","",IF(CV7="-","【-】","【"&amp;SUBSTITUTE(TEXT(CV7,"#,##0.00"),"-","△")&amp;"】"))</f>
        <v>【60.29】</v>
      </c>
      <c r="CW6" s="22">
        <f>IF(CW7="",NA(),CW7)</f>
        <v>75.739999999999995</v>
      </c>
      <c r="CX6" s="22">
        <f t="shared" ref="CX6:DF6" si="11">IF(CX7="",NA(),CX7)</f>
        <v>72.94</v>
      </c>
      <c r="CY6" s="22">
        <f t="shared" si="11"/>
        <v>70.75</v>
      </c>
      <c r="CZ6" s="22">
        <f t="shared" si="11"/>
        <v>69.44</v>
      </c>
      <c r="DA6" s="22">
        <f t="shared" si="11"/>
        <v>74.37</v>
      </c>
      <c r="DB6" s="22">
        <f t="shared" si="11"/>
        <v>78.650000000000006</v>
      </c>
      <c r="DC6" s="22">
        <f t="shared" si="11"/>
        <v>77.73</v>
      </c>
      <c r="DD6" s="22">
        <f t="shared" si="11"/>
        <v>78.09</v>
      </c>
      <c r="DE6" s="22">
        <f t="shared" si="11"/>
        <v>78.010000000000005</v>
      </c>
      <c r="DF6" s="22">
        <f t="shared" si="11"/>
        <v>77.599999999999994</v>
      </c>
      <c r="DG6" s="21" t="str">
        <f>IF(DG7="","",IF(DG7="-","【-】","【"&amp;SUBSTITUTE(TEXT(DG7,"#,##0.00"),"-","△")&amp;"】"))</f>
        <v>【90.12】</v>
      </c>
      <c r="DH6" s="22">
        <f>IF(DH7="",NA(),DH7)</f>
        <v>63.92</v>
      </c>
      <c r="DI6" s="22">
        <f t="shared" ref="DI6:DQ6" si="12">IF(DI7="",NA(),DI7)</f>
        <v>66.569999999999993</v>
      </c>
      <c r="DJ6" s="22">
        <f t="shared" si="12"/>
        <v>67.819999999999993</v>
      </c>
      <c r="DK6" s="22">
        <f t="shared" si="12"/>
        <v>68.8</v>
      </c>
      <c r="DL6" s="22">
        <f t="shared" si="12"/>
        <v>71.239999999999995</v>
      </c>
      <c r="DM6" s="22">
        <f t="shared" si="12"/>
        <v>45.14</v>
      </c>
      <c r="DN6" s="22">
        <f t="shared" si="12"/>
        <v>45.85</v>
      </c>
      <c r="DO6" s="22">
        <f t="shared" si="12"/>
        <v>47.31</v>
      </c>
      <c r="DP6" s="22">
        <f t="shared" si="12"/>
        <v>47.5</v>
      </c>
      <c r="DQ6" s="22">
        <f t="shared" si="12"/>
        <v>48.41</v>
      </c>
      <c r="DR6" s="21" t="str">
        <f>IF(DR7="","",IF(DR7="-","【-】","【"&amp;SUBSTITUTE(TEXT(DR7,"#,##0.00"),"-","△")&amp;"】"))</f>
        <v>【50.88】</v>
      </c>
      <c r="DS6" s="22">
        <f>IF(DS7="",NA(),DS7)</f>
        <v>4.6500000000000004</v>
      </c>
      <c r="DT6" s="22">
        <f t="shared" ref="DT6:EB6" si="13">IF(DT7="",NA(),DT7)</f>
        <v>4.8499999999999996</v>
      </c>
      <c r="DU6" s="22">
        <f t="shared" si="13"/>
        <v>4.79</v>
      </c>
      <c r="DV6" s="22">
        <f t="shared" si="13"/>
        <v>5.61</v>
      </c>
      <c r="DW6" s="22">
        <f t="shared" si="13"/>
        <v>26.99</v>
      </c>
      <c r="DX6" s="22">
        <f t="shared" si="13"/>
        <v>13.58</v>
      </c>
      <c r="DY6" s="22">
        <f t="shared" si="13"/>
        <v>14.13</v>
      </c>
      <c r="DZ6" s="22">
        <f t="shared" si="13"/>
        <v>16.77</v>
      </c>
      <c r="EA6" s="22">
        <f t="shared" si="13"/>
        <v>17.399999999999999</v>
      </c>
      <c r="EB6" s="22">
        <f t="shared" si="13"/>
        <v>18.64</v>
      </c>
      <c r="EC6" s="21" t="str">
        <f>IF(EC7="","",IF(EC7="-","【-】","【"&amp;SUBSTITUTE(TEXT(EC7,"#,##0.00"),"-","△")&amp;"】"))</f>
        <v>【22.30】</v>
      </c>
      <c r="ED6" s="21">
        <f>IF(ED7="",NA(),ED7)</f>
        <v>0</v>
      </c>
      <c r="EE6" s="21">
        <f t="shared" ref="EE6:EM6" si="14">IF(EE7="",NA(),EE7)</f>
        <v>0</v>
      </c>
      <c r="EF6" s="21">
        <f t="shared" si="14"/>
        <v>0</v>
      </c>
      <c r="EG6" s="22">
        <f t="shared" si="14"/>
        <v>0.31</v>
      </c>
      <c r="EH6" s="22">
        <f t="shared" si="14"/>
        <v>7.0000000000000007E-2</v>
      </c>
      <c r="EI6" s="22">
        <f t="shared" si="14"/>
        <v>0.44</v>
      </c>
      <c r="EJ6" s="22">
        <f t="shared" si="14"/>
        <v>0.52</v>
      </c>
      <c r="EK6" s="22">
        <f t="shared" si="14"/>
        <v>0.47</v>
      </c>
      <c r="EL6" s="22">
        <f t="shared" si="14"/>
        <v>0.4</v>
      </c>
      <c r="EM6" s="22">
        <f t="shared" si="14"/>
        <v>0.36</v>
      </c>
      <c r="EN6" s="21" t="str">
        <f>IF(EN7="","",IF(EN7="-","【-】","【"&amp;SUBSTITUTE(TEXT(EN7,"#,##0.00"),"-","△")&amp;"】"))</f>
        <v>【0.66】</v>
      </c>
    </row>
    <row r="7" spans="1:144" s="23" customFormat="1" x14ac:dyDescent="0.15">
      <c r="A7" s="15"/>
      <c r="B7" s="24">
        <v>2021</v>
      </c>
      <c r="C7" s="24">
        <v>245615</v>
      </c>
      <c r="D7" s="24">
        <v>46</v>
      </c>
      <c r="E7" s="24">
        <v>1</v>
      </c>
      <c r="F7" s="24">
        <v>0</v>
      </c>
      <c r="G7" s="24">
        <v>1</v>
      </c>
      <c r="H7" s="24" t="s">
        <v>93</v>
      </c>
      <c r="I7" s="24" t="s">
        <v>94</v>
      </c>
      <c r="J7" s="24" t="s">
        <v>95</v>
      </c>
      <c r="K7" s="24" t="s">
        <v>96</v>
      </c>
      <c r="L7" s="24" t="s">
        <v>97</v>
      </c>
      <c r="M7" s="24" t="s">
        <v>98</v>
      </c>
      <c r="N7" s="25" t="s">
        <v>99</v>
      </c>
      <c r="O7" s="25">
        <v>13.94</v>
      </c>
      <c r="P7" s="25">
        <v>96.6</v>
      </c>
      <c r="Q7" s="25">
        <v>3220</v>
      </c>
      <c r="R7" s="25">
        <v>8237</v>
      </c>
      <c r="S7" s="25">
        <v>88.13</v>
      </c>
      <c r="T7" s="25">
        <v>93.46</v>
      </c>
      <c r="U7" s="25">
        <v>7897</v>
      </c>
      <c r="V7" s="25">
        <v>65.099999999999994</v>
      </c>
      <c r="W7" s="25">
        <v>121.31</v>
      </c>
      <c r="X7" s="25">
        <v>90.25</v>
      </c>
      <c r="Y7" s="25">
        <v>89.84</v>
      </c>
      <c r="Z7" s="25">
        <v>85.91</v>
      </c>
      <c r="AA7" s="25">
        <v>90.91</v>
      </c>
      <c r="AB7" s="25">
        <v>96.73</v>
      </c>
      <c r="AC7" s="25">
        <v>104.47</v>
      </c>
      <c r="AD7" s="25">
        <v>103.81</v>
      </c>
      <c r="AE7" s="25">
        <v>104.35</v>
      </c>
      <c r="AF7" s="25">
        <v>105.34</v>
      </c>
      <c r="AG7" s="25">
        <v>105.77</v>
      </c>
      <c r="AH7" s="25">
        <v>111.39</v>
      </c>
      <c r="AI7" s="25">
        <v>366.6</v>
      </c>
      <c r="AJ7" s="25">
        <v>381.51</v>
      </c>
      <c r="AK7" s="25">
        <v>411.14</v>
      </c>
      <c r="AL7" s="25">
        <v>363.27</v>
      </c>
      <c r="AM7" s="25">
        <v>382.78</v>
      </c>
      <c r="AN7" s="25">
        <v>16.399999999999999</v>
      </c>
      <c r="AO7" s="25">
        <v>25.66</v>
      </c>
      <c r="AP7" s="25">
        <v>21.69</v>
      </c>
      <c r="AQ7" s="25">
        <v>24.04</v>
      </c>
      <c r="AR7" s="25">
        <v>28.03</v>
      </c>
      <c r="AS7" s="25">
        <v>1.3</v>
      </c>
      <c r="AT7" s="25">
        <v>118</v>
      </c>
      <c r="AU7" s="25">
        <v>112.39</v>
      </c>
      <c r="AV7" s="25">
        <v>107.39</v>
      </c>
      <c r="AW7" s="25">
        <v>112.97</v>
      </c>
      <c r="AX7" s="25">
        <v>122.25</v>
      </c>
      <c r="AY7" s="25">
        <v>293.23</v>
      </c>
      <c r="AZ7" s="25">
        <v>300.14</v>
      </c>
      <c r="BA7" s="25">
        <v>301.04000000000002</v>
      </c>
      <c r="BB7" s="25">
        <v>305.08</v>
      </c>
      <c r="BC7" s="25">
        <v>305.33999999999997</v>
      </c>
      <c r="BD7" s="25">
        <v>261.51</v>
      </c>
      <c r="BE7" s="25">
        <v>797.87</v>
      </c>
      <c r="BF7" s="25">
        <v>731.15</v>
      </c>
      <c r="BG7" s="25">
        <v>738.08</v>
      </c>
      <c r="BH7" s="25">
        <v>828.74</v>
      </c>
      <c r="BI7" s="25">
        <v>585.45000000000005</v>
      </c>
      <c r="BJ7" s="25">
        <v>542.29999999999995</v>
      </c>
      <c r="BK7" s="25">
        <v>566.65</v>
      </c>
      <c r="BL7" s="25">
        <v>551.62</v>
      </c>
      <c r="BM7" s="25">
        <v>585.59</v>
      </c>
      <c r="BN7" s="25">
        <v>561.34</v>
      </c>
      <c r="BO7" s="25">
        <v>265.16000000000003</v>
      </c>
      <c r="BP7" s="25">
        <v>81.17</v>
      </c>
      <c r="BQ7" s="25">
        <v>81.63</v>
      </c>
      <c r="BR7" s="25">
        <v>77.63</v>
      </c>
      <c r="BS7" s="25">
        <v>62.44</v>
      </c>
      <c r="BT7" s="25">
        <v>90.23</v>
      </c>
      <c r="BU7" s="25">
        <v>87.51</v>
      </c>
      <c r="BV7" s="25">
        <v>84.77</v>
      </c>
      <c r="BW7" s="25">
        <v>87.11</v>
      </c>
      <c r="BX7" s="25">
        <v>82.78</v>
      </c>
      <c r="BY7" s="25">
        <v>84.82</v>
      </c>
      <c r="BZ7" s="25">
        <v>102.35</v>
      </c>
      <c r="CA7" s="25">
        <v>190.98</v>
      </c>
      <c r="CB7" s="25">
        <v>190.08</v>
      </c>
      <c r="CC7" s="25">
        <v>200.2</v>
      </c>
      <c r="CD7" s="25">
        <v>218.04</v>
      </c>
      <c r="CE7" s="25">
        <v>198.18</v>
      </c>
      <c r="CF7" s="25">
        <v>218.42</v>
      </c>
      <c r="CG7" s="25">
        <v>227.27</v>
      </c>
      <c r="CH7" s="25">
        <v>223.98</v>
      </c>
      <c r="CI7" s="25">
        <v>225.09</v>
      </c>
      <c r="CJ7" s="25">
        <v>224.82</v>
      </c>
      <c r="CK7" s="25">
        <v>167.74</v>
      </c>
      <c r="CL7" s="25">
        <v>62.22</v>
      </c>
      <c r="CM7" s="25">
        <v>64.819999999999993</v>
      </c>
      <c r="CN7" s="25">
        <v>64.88</v>
      </c>
      <c r="CO7" s="25">
        <v>66.86</v>
      </c>
      <c r="CP7" s="25">
        <v>60.84</v>
      </c>
      <c r="CQ7" s="25">
        <v>50.24</v>
      </c>
      <c r="CR7" s="25">
        <v>50.29</v>
      </c>
      <c r="CS7" s="25">
        <v>49.64</v>
      </c>
      <c r="CT7" s="25">
        <v>49.38</v>
      </c>
      <c r="CU7" s="25">
        <v>50.09</v>
      </c>
      <c r="CV7" s="25">
        <v>60.29</v>
      </c>
      <c r="CW7" s="25">
        <v>75.739999999999995</v>
      </c>
      <c r="CX7" s="25">
        <v>72.94</v>
      </c>
      <c r="CY7" s="25">
        <v>70.75</v>
      </c>
      <c r="CZ7" s="25">
        <v>69.44</v>
      </c>
      <c r="DA7" s="25">
        <v>74.37</v>
      </c>
      <c r="DB7" s="25">
        <v>78.650000000000006</v>
      </c>
      <c r="DC7" s="25">
        <v>77.73</v>
      </c>
      <c r="DD7" s="25">
        <v>78.09</v>
      </c>
      <c r="DE7" s="25">
        <v>78.010000000000005</v>
      </c>
      <c r="DF7" s="25">
        <v>77.599999999999994</v>
      </c>
      <c r="DG7" s="25">
        <v>90.12</v>
      </c>
      <c r="DH7" s="25">
        <v>63.92</v>
      </c>
      <c r="DI7" s="25">
        <v>66.569999999999993</v>
      </c>
      <c r="DJ7" s="25">
        <v>67.819999999999993</v>
      </c>
      <c r="DK7" s="25">
        <v>68.8</v>
      </c>
      <c r="DL7" s="25">
        <v>71.239999999999995</v>
      </c>
      <c r="DM7" s="25">
        <v>45.14</v>
      </c>
      <c r="DN7" s="25">
        <v>45.85</v>
      </c>
      <c r="DO7" s="25">
        <v>47.31</v>
      </c>
      <c r="DP7" s="25">
        <v>47.5</v>
      </c>
      <c r="DQ7" s="25">
        <v>48.41</v>
      </c>
      <c r="DR7" s="25">
        <v>50.88</v>
      </c>
      <c r="DS7" s="25">
        <v>4.6500000000000004</v>
      </c>
      <c r="DT7" s="25">
        <v>4.8499999999999996</v>
      </c>
      <c r="DU7" s="25">
        <v>4.79</v>
      </c>
      <c r="DV7" s="25">
        <v>5.61</v>
      </c>
      <c r="DW7" s="25">
        <v>26.99</v>
      </c>
      <c r="DX7" s="25">
        <v>13.58</v>
      </c>
      <c r="DY7" s="25">
        <v>14.13</v>
      </c>
      <c r="DZ7" s="25">
        <v>16.77</v>
      </c>
      <c r="EA7" s="25">
        <v>17.399999999999999</v>
      </c>
      <c r="EB7" s="25">
        <v>18.64</v>
      </c>
      <c r="EC7" s="25">
        <v>22.3</v>
      </c>
      <c r="ED7" s="25">
        <v>0</v>
      </c>
      <c r="EE7" s="25">
        <v>0</v>
      </c>
      <c r="EF7" s="25">
        <v>0</v>
      </c>
      <c r="EG7" s="25">
        <v>0.31</v>
      </c>
      <c r="EH7" s="25">
        <v>7.0000000000000007E-2</v>
      </c>
      <c r="EI7" s="25">
        <v>0.44</v>
      </c>
      <c r="EJ7" s="25">
        <v>0.52</v>
      </c>
      <c r="EK7" s="25">
        <v>0.47</v>
      </c>
      <c r="EL7" s="25">
        <v>0.4</v>
      </c>
      <c r="EM7" s="25">
        <v>0.36</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107</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2023-01-26T11:50:21Z</cp:lastPrinted>
  <dcterms:created xsi:type="dcterms:W3CDTF">2022-12-01T01:00:49Z</dcterms:created>
  <dcterms:modified xsi:type="dcterms:W3CDTF">2023-02-17T07:04:16Z</dcterms:modified>
  <cp:category/>
</cp:coreProperties>
</file>