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水道課\Desktop\水道課（中村）\経営比較分析表（R3決算）\"/>
    </mc:Choice>
  </mc:AlternateContent>
  <xr:revisionPtr revIDLastSave="0" documentId="13_ncr:1_{56C7F766-5856-4E31-9C61-FA2882D33113}" xr6:coauthVersionLast="47" xr6:coauthVersionMax="47" xr10:uidLastSave="{00000000-0000-0000-0000-000000000000}"/>
  <workbookProtection workbookAlgorithmName="SHA-512" workbookHashValue="2PT3vpiPlAiz3c6sCehzt1ExgbXkvELT3mjJDQXyWvYy2MwywNOYpUSDH3E0l5TAqZH5d4EukJ1vNYyo/LKHlw==" workbookSaltValue="3m2NabRuvI+hcb1oW61LH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<sst xmlns="http://schemas.openxmlformats.org/spreadsheetml/2006/main" count="228" uniqueCount="114">
  <si>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</si>
  <si>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</si>
  <si>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</si>
  <si>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</si>
  <si>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</si>
  <si>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</si>
  <si>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</si>
  <si>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</si>
  <si>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</si>
  <si>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</si>
  <si>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</si>
  <si>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</si>
  <si>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</si>
  <si>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</si>
  <si>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</si>
  <si>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</si>
  <si>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</si>
  <si>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</si>
  <si>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</si>
  <si>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</si>
  <si>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</si>
  <si>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</si>
  <si>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</si>
  <si>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</si>
  <si>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</si>
  <si>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</si>
  <si>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</si>
  <si>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</si>
  <si>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</si>
  <si>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</si>
  <si>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</si>
  <si>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</si>
  <si>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</si>
  <si>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</si>
  <si>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</si>
  <si>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</si>
  <si>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</si>
  <si>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</si>
  <si>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</si>
  <si>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</si>
  <si>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</si>
  <si>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</si>
  <si>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</si>
  <si>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</si>
  <si>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</si>
  <si>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</si>
  <si>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</si>
  <si>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</si>
  <si>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</si>
  <si>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</si>
  <si>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</si>
  <si>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</si>
  <si>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</si>
  <si>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</si>
  <si>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</si>
  <si>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</si>
  <si>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</si>
  <si>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</si>
  <si>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</si>
  <si>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</si>
  <si>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</si>
  <si>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</si>
  <si>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</si>
  <si>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</si>
  <si>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</si>
  <si>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</si>
  <si>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</si>
  <si>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</si>
  <si>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</si>
  <si>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</si>
  <si>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</si>
  <si>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</si>
  <si>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</si>
  <si>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</si>
  <si>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</si>
  <si>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</si>
  <si>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</si>
  <si>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</si>
  <si>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</si>
  <si>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</si>
  <si>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</si>
  <si>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</si>
  <si>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</si>
  <si>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</si>
  <si>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</si>
  <si>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</si>
  <si>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</si>
  <si>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</si>
  <si>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</si>
  <si>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</si>
  <si>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</si>
  <si>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</si>
  <si>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</si>
  <si>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</si>
  <si>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</si>
  <si>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</si>
  <si>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</si>
  <si>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</si>
  <si>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</si>
  <si>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</si>
  <si>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</si>
  <si>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</si>
  <si>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</si>
  <si>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</si>
  <si>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</si>
  <si>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</si>
  <si>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</si>
  <si>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</si>
  <si>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</si>
  <si>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</si>
  <si>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</si>
  <si>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経常収支比率に関しては、おおむね100%以上を保っているが、平成29年度より右肩下がり傾向となっている。
　累積欠損金比率に関しては、0%となっており、累積欠損金が発生していない状況である。
　また、流動比率に関しては、100%以上を確保しており、短期的な債務に対する支払い能力は確保できている。
　企業債残高対給水収益比率に関しては、明確な数値基準はないとされているが、類似団体平均値と比較すると料金収入の規模に対しては企業債残高がやや多い水準にあるといえる。このため、料金水準または投資規模が適切であるか、検討する必要がある。
　料金回収率に関しては、類似団体と同等水準で水位してきたが、令和２年度と３年度は新型コロナウィルス対策の一環として基本料金の減免措置を講じたことによる一般会計からの繰り入れがあったことにより100％を下回ってい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そのことから、平成29年度において管路更新計画を作成しており、計画的に管路更新をしていく。</t>
    <rPh sb="289" eb="291">
      <t>スイイ</t>
    </rPh>
    <rPh sb="297" eb="299">
      <t>レイワ</t>
    </rPh>
    <rPh sb="300" eb="302">
      <t>ネンド</t>
    </rPh>
    <rPh sb="304" eb="306">
      <t>ネンド</t>
    </rPh>
    <rPh sb="307" eb="309">
      <t>シンガタ</t>
    </rPh>
    <rPh sb="316" eb="318">
      <t>タイサク</t>
    </rPh>
    <rPh sb="319" eb="321">
      <t>イッカン</t>
    </rPh>
    <rPh sb="324" eb="328">
      <t>キホンリョウキン</t>
    </rPh>
    <rPh sb="329" eb="331">
      <t>ゲンメン</t>
    </rPh>
    <rPh sb="331" eb="333">
      <t>ソチ</t>
    </rPh>
    <rPh sb="334" eb="335">
      <t>コウ</t>
    </rPh>
    <rPh sb="342" eb="346">
      <t>イッパンカイケイ</t>
    </rPh>
    <rPh sb="349" eb="350">
      <t>ク</t>
    </rPh>
    <rPh sb="351" eb="352">
      <t>イ</t>
    </rPh>
    <rPh sb="367" eb="369">
      <t>シタマワ</t>
    </rPh>
    <phoneticPr fontId="4"/>
  </si>
  <si>
    <t>　全体的な総括としては、現状では経営の健全性は確保されていると判断できるが、施設・管路の老朽化が進行しつつあり、有収率についても低い状況となっている。このため、料金水準の見直しも視野に入れつつ、計画的な管路・施設の更新を行っていくようにする必要がある。</t>
    <phoneticPr fontId="4"/>
  </si>
  <si>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管路更新率については、年度によってバラつきが見られる。これは、施設整備に重点を置く年度は管路更新率が減少傾向となるためである。
　経営が厳しい中ではあるが老朽管の布設替を行うことにより、老朽化の解消と有収率の向上を図っていきたい。</t>
    <rPh sb="110" eb="112">
      <t>ネンド</t>
    </rPh>
    <rPh sb="121" eb="122">
      <t>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</si>
</sst>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0.87</c:v>
                </c:pt>
                <c:pt idx="2">
                  <c:v>0.43</c:v>
                </c:pt>
                <c:pt idx="3">
                  <c:v>0.43</c:v>
                </c:pt>
                <c:pt idx="4">
                  <c:v>0.8</c:v>
                </c:pt>
              </c:numCache>
            </c:numRef>
          </c:val>
          <c:extLst>
            <c:ext xmlns:c16="http://schemas.microsoft.com/office/drawing/2014/chart" uri="{C3380CC4-5D6E-409C-BE32-E72D297353CC}">
              <c16:uniqueId val="{00000000-841C-4C6F-842B-E8D127DB5E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0.5</c:v>
                </c:pt>
              </c:numCache>
            </c:numRef>
          </c:val>
          <c:smooth val="0"/>
          <c:extLst>
            <c:ext xmlns:c16="http://schemas.microsoft.com/office/drawing/2014/chart" uri="{C3380CC4-5D6E-409C-BE32-E72D297353CC}">
              <c16:uniqueId val="{00000001-841C-4C6F-842B-E8D127DB5E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72.47</c:v>
                </c:pt>
                <c:pt idx="1">
                  <c:v>70.55</c:v>
                </c:pt>
                <c:pt idx="2">
                  <c:v>70.27</c:v>
                </c:pt>
                <c:pt idx="3">
                  <c:v>70.819999999999993</c:v>
                </c:pt>
                <c:pt idx="4">
                  <c:v>68.930000000000007</c:v>
                </c:pt>
              </c:numCache>
            </c:numRef>
          </c:val>
          <c:extLst>
            <c:ext xmlns:c16="http://schemas.microsoft.com/office/drawing/2014/chart" uri="{C3380CC4-5D6E-409C-BE32-E72D297353CC}">
              <c16:uniqueId val="{00000000-EF67-40DF-AC2F-A5267DC8B1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53.87</c:v>
                </c:pt>
              </c:numCache>
            </c:numRef>
          </c:val>
          <c:smooth val="0"/>
          <c:extLst>
            <c:ext xmlns:c16="http://schemas.microsoft.com/office/drawing/2014/chart" uri="{C3380CC4-5D6E-409C-BE32-E72D297353CC}">
              <c16:uniqueId val="{00000001-EF67-40DF-AC2F-A5267DC8B1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57.1</c:v>
                </c:pt>
                <c:pt idx="1">
                  <c:v>57.92</c:v>
                </c:pt>
                <c:pt idx="2">
                  <c:v>56.25</c:v>
                </c:pt>
                <c:pt idx="3">
                  <c:v>55.87</c:v>
                </c:pt>
                <c:pt idx="4">
                  <c:v>56.08</c:v>
                </c:pt>
              </c:numCache>
            </c:numRef>
          </c:val>
          <c:extLst>
            <c:ext xmlns:c16="http://schemas.microsoft.com/office/drawing/2014/chart" uri="{C3380CC4-5D6E-409C-BE32-E72D297353CC}">
              <c16:uniqueId val="{00000000-9904-45E6-A748-703FB3762D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79.489999999999995</c:v>
                </c:pt>
              </c:numCache>
            </c:numRef>
          </c:val>
          <c:smooth val="0"/>
          <c:extLst>
            <c:ext xmlns:c16="http://schemas.microsoft.com/office/drawing/2014/chart" uri="{C3380CC4-5D6E-409C-BE32-E72D297353CC}">
              <c16:uniqueId val="{00000001-9904-45E6-A748-703FB3762D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107.41</c:v>
                </c:pt>
                <c:pt idx="1">
                  <c:v>104.36</c:v>
                </c:pt>
                <c:pt idx="2">
                  <c:v>102.22</c:v>
                </c:pt>
                <c:pt idx="3">
                  <c:v>103.44</c:v>
                </c:pt>
                <c:pt idx="4">
                  <c:v>103.35</c:v>
                </c:pt>
              </c:numCache>
            </c:numRef>
          </c:val>
          <c:extLst>
            <c:ext xmlns:c16="http://schemas.microsoft.com/office/drawing/2014/chart" uri="{C3380CC4-5D6E-409C-BE32-E72D297353CC}">
              <c16:uniqueId val="{00000000-372E-403E-8489-F024CED266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107.81</c:v>
                </c:pt>
              </c:numCache>
            </c:numRef>
          </c:val>
          <c:smooth val="0"/>
          <c:extLst>
            <c:ext xmlns:c16="http://schemas.microsoft.com/office/drawing/2014/chart" uri="{C3380CC4-5D6E-409C-BE32-E72D297353CC}">
              <c16:uniqueId val="{00000001-372E-403E-8489-F024CED266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53.12</c:v>
                </c:pt>
                <c:pt idx="1">
                  <c:v>53.92</c:v>
                </c:pt>
                <c:pt idx="2">
                  <c:v>55.64</c:v>
                </c:pt>
                <c:pt idx="3">
                  <c:v>56.77</c:v>
                </c:pt>
                <c:pt idx="4">
                  <c:v>58.03</c:v>
                </c:pt>
              </c:numCache>
            </c:numRef>
          </c:val>
          <c:extLst>
            <c:ext xmlns:c16="http://schemas.microsoft.com/office/drawing/2014/chart" uri="{C3380CC4-5D6E-409C-BE32-E72D297353CC}">
              <c16:uniqueId val="{00000000-C656-4EF7-8F00-BAB9D769F7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50.75</c:v>
                </c:pt>
              </c:numCache>
            </c:numRef>
          </c:val>
          <c:smooth val="0"/>
          <c:extLst>
            <c:ext xmlns:c16="http://schemas.microsoft.com/office/drawing/2014/chart" uri="{C3380CC4-5D6E-409C-BE32-E72D297353CC}">
              <c16:uniqueId val="{00000001-C656-4EF7-8F00-BAB9D769F7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formatCode="#,##0.00;&quot;△&quot;#,##0.00">
                  <c:v>0</c:v>
                </c:pt>
                <c:pt idx="1">
                  <c:v>24.11</c:v>
                </c:pt>
                <c:pt idx="2">
                  <c:v>25.78</c:v>
                </c:pt>
                <c:pt idx="3">
                  <c:v>31.45</c:v>
                </c:pt>
                <c:pt idx="4">
                  <c:v>32.17</c:v>
                </c:pt>
              </c:numCache>
            </c:numRef>
          </c:val>
          <c:extLst>
            <c:ext xmlns:c16="http://schemas.microsoft.com/office/drawing/2014/chart" uri="{C3380CC4-5D6E-409C-BE32-E72D297353CC}">
              <c16:uniqueId val="{00000000-23D1-426C-BDA4-2CECDAE3EE3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21.14</c:v>
                </c:pt>
              </c:numCache>
            </c:numRef>
          </c:val>
          <c:smooth val="0"/>
          <c:extLst>
            <c:ext xmlns:c16="http://schemas.microsoft.com/office/drawing/2014/chart" uri="{C3380CC4-5D6E-409C-BE32-E72D297353CC}">
              <c16:uniqueId val="{00000001-23D1-426C-BDA4-2CECDAE3EE3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66-416B-AE4F-105E05FD9C4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8.86</c:v>
                </c:pt>
              </c:numCache>
            </c:numRef>
          </c:val>
          <c:smooth val="0"/>
          <c:extLst>
            <c:ext xmlns:c16="http://schemas.microsoft.com/office/drawing/2014/chart" uri="{C3380CC4-5D6E-409C-BE32-E72D297353CC}">
              <c16:uniqueId val="{00000001-0666-416B-AE4F-105E05FD9C4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191.47</c:v>
                </c:pt>
                <c:pt idx="1">
                  <c:v>190.64</c:v>
                </c:pt>
                <c:pt idx="2">
                  <c:v>188.25</c:v>
                </c:pt>
                <c:pt idx="3">
                  <c:v>212.76</c:v>
                </c:pt>
                <c:pt idx="4">
                  <c:v>210.41</c:v>
                </c:pt>
              </c:numCache>
            </c:numRef>
          </c:val>
          <c:extLst>
            <c:ext xmlns:c16="http://schemas.microsoft.com/office/drawing/2014/chart" uri="{C3380CC4-5D6E-409C-BE32-E72D297353CC}">
              <c16:uniqueId val="{00000000-6FAE-471B-AE7E-C03F75AB99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384.23</c:v>
                </c:pt>
              </c:numCache>
            </c:numRef>
          </c:val>
          <c:smooth val="0"/>
          <c:extLst>
            <c:ext xmlns:c16="http://schemas.microsoft.com/office/drawing/2014/chart" uri="{C3380CC4-5D6E-409C-BE32-E72D297353CC}">
              <c16:uniqueId val="{00000001-6FAE-471B-AE7E-C03F75AB99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502.52</c:v>
                </c:pt>
                <c:pt idx="1">
                  <c:v>502.61</c:v>
                </c:pt>
                <c:pt idx="2">
                  <c:v>493.74</c:v>
                </c:pt>
                <c:pt idx="3">
                  <c:v>553.49</c:v>
                </c:pt>
                <c:pt idx="4">
                  <c:v>575.41</c:v>
                </c:pt>
              </c:numCache>
            </c:numRef>
          </c:val>
          <c:extLst>
            <c:ext xmlns:c16="http://schemas.microsoft.com/office/drawing/2014/chart" uri="{C3380CC4-5D6E-409C-BE32-E72D297353CC}">
              <c16:uniqueId val="{00000000-FFF2-46B1-A42C-2169B0960E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439.43</c:v>
                </c:pt>
              </c:numCache>
            </c:numRef>
          </c:val>
          <c:smooth val="0"/>
          <c:extLst>
            <c:ext xmlns:c16="http://schemas.microsoft.com/office/drawing/2014/chart" uri="{C3380CC4-5D6E-409C-BE32-E72D297353CC}">
              <c16:uniqueId val="{00000001-FFF2-46B1-A42C-2169B0960E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105.55</c:v>
                </c:pt>
                <c:pt idx="1">
                  <c:v>102.17</c:v>
                </c:pt>
                <c:pt idx="2">
                  <c:v>100.05</c:v>
                </c:pt>
                <c:pt idx="3">
                  <c:v>88.17</c:v>
                </c:pt>
                <c:pt idx="4">
                  <c:v>83.24</c:v>
                </c:pt>
              </c:numCache>
            </c:numRef>
          </c:val>
          <c:extLst>
            <c:ext xmlns:c16="http://schemas.microsoft.com/office/drawing/2014/chart" uri="{C3380CC4-5D6E-409C-BE32-E72D297353CC}">
              <c16:uniqueId val="{00000000-6AD2-42A9-826B-90814CE85D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94.41</c:v>
                </c:pt>
              </c:numCache>
            </c:numRef>
          </c:val>
          <c:smooth val="0"/>
          <c:extLst>
            <c:ext xmlns:c16="http://schemas.microsoft.com/office/drawing/2014/chart" uri="{C3380CC4-5D6E-409C-BE32-E72D297353CC}">
              <c16:uniqueId val="{00000001-6AD2-42A9-826B-90814CE85D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134.84</c:v>
                </c:pt>
                <c:pt idx="1">
                  <c:v>139.94999999999999</c:v>
                </c:pt>
                <c:pt idx="2">
                  <c:v>143.01</c:v>
                </c:pt>
                <c:pt idx="3">
                  <c:v>140.75</c:v>
                </c:pt>
                <c:pt idx="4">
                  <c:v>141.01</c:v>
                </c:pt>
              </c:numCache>
            </c:numRef>
          </c:val>
          <c:extLst>
            <c:ext xmlns:c16="http://schemas.microsoft.com/office/drawing/2014/chart" uri="{C3380CC4-5D6E-409C-BE32-E72D297353CC}">
              <c16:uniqueId val="{00000000-03E6-4021-BD79-BF2D36315E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192.13</c:v>
                </c:pt>
              </c:numCache>
            </c:numRef>
          </c:val>
          <c:smooth val="0"/>
          <c:extLst>
            <c:ext xmlns:c16="http://schemas.microsoft.com/office/drawing/2014/chart" uri="{C3380CC4-5D6E-409C-BE32-E72D297353CC}">
              <c16:uniqueId val="{00000001-03E6-4021-BD79-BF2D36315E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70" zoomScaleNormal="70" workbookViewId="0">
      <selection activeCell="CE56" sqref="CE55:CF5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紀北町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14824</v>
      </c>
      <c r="AM8" s="45"/>
      <c r="AN8" s="45"/>
      <c r="AO8" s="45"/>
      <c r="AP8" s="45"/>
      <c r="AQ8" s="45"/>
      <c r="AR8" s="45"/>
      <c r="AS8" s="45"/>
      <c r="AT8" s="46">
        <f>データ!$S$6</f>
        <v>256.54000000000002</v>
      </c>
      <c r="AU8" s="47"/>
      <c r="AV8" s="47"/>
      <c r="AW8" s="47"/>
      <c r="AX8" s="47"/>
      <c r="AY8" s="47"/>
      <c r="AZ8" s="47"/>
      <c r="BA8" s="47"/>
      <c r="BB8" s="48">
        <f>データ!$T$6</f>
        <v>57.78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63.63</v>
      </c>
      <c r="J10" s="47"/>
      <c r="K10" s="47"/>
      <c r="L10" s="47"/>
      <c r="M10" s="47"/>
      <c r="N10" s="47"/>
      <c r="O10" s="81"/>
      <c r="P10" s="48">
        <f>データ!$P$6</f>
        <v>99.91</v>
      </c>
      <c r="Q10" s="48"/>
      <c r="R10" s="48"/>
      <c r="S10" s="48"/>
      <c r="T10" s="48"/>
      <c r="U10" s="48"/>
      <c r="V10" s="48"/>
      <c r="W10" s="45">
        <f>データ!$Q$6</f>
        <v>2508</v>
      </c>
      <c r="X10" s="45"/>
      <c r="Y10" s="45"/>
      <c r="Z10" s="45"/>
      <c r="AA10" s="45"/>
      <c r="AB10" s="45"/>
      <c r="AC10" s="45"/>
      <c r="AD10" s="2"/>
      <c r="AE10" s="2"/>
      <c r="AF10" s="2"/>
      <c r="AG10" s="2"/>
      <c r="AH10" s="2"/>
      <c r="AI10" s="2"/>
      <c r="AJ10" s="2"/>
      <c r="AK10" s="2"/>
      <c r="AL10" s="45">
        <f>データ!$U$6</f>
        <v>14660</v>
      </c>
      <c r="AM10" s="45"/>
      <c r="AN10" s="45"/>
      <c r="AO10" s="45"/>
      <c r="AP10" s="45"/>
      <c r="AQ10" s="45"/>
      <c r="AR10" s="45"/>
      <c r="AS10" s="45"/>
      <c r="AT10" s="46">
        <f>データ!$V$6</f>
        <v>35.33</v>
      </c>
      <c r="AU10" s="47"/>
      <c r="AV10" s="47"/>
      <c r="AW10" s="47"/>
      <c r="AX10" s="47"/>
      <c r="AY10" s="47"/>
      <c r="AZ10" s="47"/>
      <c r="BA10" s="47"/>
      <c r="BB10" s="48">
        <f>データ!$W$6</f>
        <v>414.94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111</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xuKZTQS4xhqrTRQUfPv0fFsmJTg2/nmRtey/ev47u+WG61aO1rXxvzsFewuVqTfys+48ipsim40B+pjql/tXsA==" saltValue="2ChT4pcmskm2xThrYNI/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245437</v>
      </c>
      <c r="D6" s="20">
        <f t="shared" si="3"/>
        <v>46</v>
      </c>
      <c r="E6" s="20">
        <f t="shared" si="3"/>
        <v>1</v>
      </c>
      <c r="F6" s="20">
        <f t="shared" si="3"/>
        <v>0</v>
      </c>
      <c r="G6" s="20">
        <f t="shared" si="3"/>
        <v>1</v>
      </c>
      <c r="H6" s="20" t="str">
        <f t="shared" si="3"/>
        <v>三重県　紀北町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63.63</v>
      </c>
      <c r="P6" s="21">
        <f t="shared" si="3"/>
        <v>99.91</v>
      </c>
      <c r="Q6" s="21">
        <f t="shared" si="3"/>
        <v>2508</v>
      </c>
      <c r="R6" s="21">
        <f t="shared" si="3"/>
        <v>14824</v>
      </c>
      <c r="S6" s="21">
        <f t="shared" si="3"/>
        <v>256.54000000000002</v>
      </c>
      <c r="T6" s="21">
        <f t="shared" si="3"/>
        <v>57.78</v>
      </c>
      <c r="U6" s="21">
        <f t="shared" si="3"/>
        <v>14660</v>
      </c>
      <c r="V6" s="21">
        <f t="shared" si="3"/>
        <v>35.33</v>
      </c>
      <c r="W6" s="21">
        <f t="shared" si="3"/>
        <v>414.94</v>
      </c>
      <c r="X6" s="22">
        <f>IF(X7="",NA(),X7)</f>
        <v>107.41</v>
      </c>
      <c r="Y6" s="22">
        <f t="shared" ref="Y6:AG6" si="4">IF(Y7="",NA(),Y7)</f>
        <v>104.36</v>
      </c>
      <c r="Z6" s="22">
        <f t="shared" si="4"/>
        <v>102.22</v>
      </c>
      <c r="AA6" s="22">
        <f t="shared" si="4"/>
        <v>103.44</v>
      </c>
      <c r="AB6" s="22">
        <f t="shared" si="4"/>
        <v>103.35</v>
      </c>
      <c r="AC6" s="22">
        <f t="shared" si="4"/>
        <v>110.05</v>
      </c>
      <c r="AD6" s="22">
        <f t="shared" si="4"/>
        <v>108.87</v>
      </c>
      <c r="AE6" s="22">
        <f t="shared" si="4"/>
        <v>108.61</v>
      </c>
      <c r="AF6" s="22">
        <f t="shared" si="4"/>
        <v>108.35</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8.86</v>
      </c>
      <c r="AS6" s="21" t="str">
        <f>IF(AS7="","",IF(AS7="-","【-】","【"&amp;SUBSTITUTE(TEXT(AS7,"#,##0.00"),"-","△")&amp;"】"))</f>
        <v>【1.30】</v>
      </c>
      <c r="AT6" s="22">
        <f>IF(AT7="",NA(),AT7)</f>
        <v>191.47</v>
      </c>
      <c r="AU6" s="22">
        <f t="shared" ref="AU6:BC6" si="6">IF(AU7="",NA(),AU7)</f>
        <v>190.64</v>
      </c>
      <c r="AV6" s="22">
        <f t="shared" si="6"/>
        <v>188.25</v>
      </c>
      <c r="AW6" s="22">
        <f t="shared" si="6"/>
        <v>212.76</v>
      </c>
      <c r="AX6" s="22">
        <f t="shared" si="6"/>
        <v>210.41</v>
      </c>
      <c r="AY6" s="22">
        <f t="shared" si="6"/>
        <v>359.47</v>
      </c>
      <c r="AZ6" s="22">
        <f t="shared" si="6"/>
        <v>369.69</v>
      </c>
      <c r="BA6" s="22">
        <f t="shared" si="6"/>
        <v>379.08</v>
      </c>
      <c r="BB6" s="22">
        <f t="shared" si="6"/>
        <v>367.55</v>
      </c>
      <c r="BC6" s="22">
        <f t="shared" si="6"/>
        <v>384.23</v>
      </c>
      <c r="BD6" s="21" t="str">
        <f>IF(BD7="","",IF(BD7="-","【-】","【"&amp;SUBSTITUTE(TEXT(BD7,"#,##0.00"),"-","△")&amp;"】"))</f>
        <v>【261.51】</v>
      </c>
      <c r="BE6" s="22">
        <f>IF(BE7="",NA(),BE7)</f>
        <v>502.52</v>
      </c>
      <c r="BF6" s="22">
        <f t="shared" ref="BF6:BN6" si="7">IF(BF7="",NA(),BF7)</f>
        <v>502.61</v>
      </c>
      <c r="BG6" s="22">
        <f t="shared" si="7"/>
        <v>493.74</v>
      </c>
      <c r="BH6" s="22">
        <f t="shared" si="7"/>
        <v>553.49</v>
      </c>
      <c r="BI6" s="22">
        <f t="shared" si="7"/>
        <v>575.41</v>
      </c>
      <c r="BJ6" s="22">
        <f t="shared" si="7"/>
        <v>401.79</v>
      </c>
      <c r="BK6" s="22">
        <f t="shared" si="7"/>
        <v>402.99</v>
      </c>
      <c r="BL6" s="22">
        <f t="shared" si="7"/>
        <v>398.98</v>
      </c>
      <c r="BM6" s="22">
        <f t="shared" si="7"/>
        <v>418.68</v>
      </c>
      <c r="BN6" s="22">
        <f t="shared" si="7"/>
        <v>439.43</v>
      </c>
      <c r="BO6" s="21" t="str">
        <f>IF(BO7="","",IF(BO7="-","【-】","【"&amp;SUBSTITUTE(TEXT(BO7,"#,##0.00"),"-","△")&amp;"】"))</f>
        <v>【265.16】</v>
      </c>
      <c r="BP6" s="22">
        <f>IF(BP7="",NA(),BP7)</f>
        <v>105.55</v>
      </c>
      <c r="BQ6" s="22">
        <f t="shared" ref="BQ6:BY6" si="8">IF(BQ7="",NA(),BQ7)</f>
        <v>102.17</v>
      </c>
      <c r="BR6" s="22">
        <f t="shared" si="8"/>
        <v>100.05</v>
      </c>
      <c r="BS6" s="22">
        <f t="shared" si="8"/>
        <v>88.17</v>
      </c>
      <c r="BT6" s="22">
        <f t="shared" si="8"/>
        <v>83.24</v>
      </c>
      <c r="BU6" s="22">
        <f t="shared" si="8"/>
        <v>100.12</v>
      </c>
      <c r="BV6" s="22">
        <f t="shared" si="8"/>
        <v>98.66</v>
      </c>
      <c r="BW6" s="22">
        <f t="shared" si="8"/>
        <v>98.64</v>
      </c>
      <c r="BX6" s="22">
        <f t="shared" si="8"/>
        <v>94.78</v>
      </c>
      <c r="BY6" s="22">
        <f t="shared" si="8"/>
        <v>94.41</v>
      </c>
      <c r="BZ6" s="21" t="str">
        <f>IF(BZ7="","",IF(BZ7="-","【-】","【"&amp;SUBSTITUTE(TEXT(BZ7,"#,##0.00"),"-","△")&amp;"】"))</f>
        <v>【102.35】</v>
      </c>
      <c r="CA6" s="22">
        <f>IF(CA7="",NA(),CA7)</f>
        <v>134.84</v>
      </c>
      <c r="CB6" s="22">
        <f t="shared" ref="CB6:CJ6" si="9">IF(CB7="",NA(),CB7)</f>
        <v>139.94999999999999</v>
      </c>
      <c r="CC6" s="22">
        <f t="shared" si="9"/>
        <v>143.01</v>
      </c>
      <c r="CD6" s="22">
        <f t="shared" si="9"/>
        <v>140.75</v>
      </c>
      <c r="CE6" s="22">
        <f t="shared" si="9"/>
        <v>141.01</v>
      </c>
      <c r="CF6" s="22">
        <f t="shared" si="9"/>
        <v>174.97</v>
      </c>
      <c r="CG6" s="22">
        <f t="shared" si="9"/>
        <v>178.59</v>
      </c>
      <c r="CH6" s="22">
        <f t="shared" si="9"/>
        <v>178.92</v>
      </c>
      <c r="CI6" s="22">
        <f t="shared" si="9"/>
        <v>181.3</v>
      </c>
      <c r="CJ6" s="22">
        <f t="shared" si="9"/>
        <v>192.13</v>
      </c>
      <c r="CK6" s="21" t="str">
        <f>IF(CK7="","",IF(CK7="-","【-】","【"&amp;SUBSTITUTE(TEXT(CK7,"#,##0.00"),"-","△")&amp;"】"))</f>
        <v>【167.74】</v>
      </c>
      <c r="CL6" s="22">
        <f>IF(CL7="",NA(),CL7)</f>
        <v>72.47</v>
      </c>
      <c r="CM6" s="22">
        <f t="shared" ref="CM6:CU6" si="10">IF(CM7="",NA(),CM7)</f>
        <v>70.55</v>
      </c>
      <c r="CN6" s="22">
        <f t="shared" si="10"/>
        <v>70.27</v>
      </c>
      <c r="CO6" s="22">
        <f t="shared" si="10"/>
        <v>70.819999999999993</v>
      </c>
      <c r="CP6" s="22">
        <f t="shared" si="10"/>
        <v>68.930000000000007</v>
      </c>
      <c r="CQ6" s="22">
        <f t="shared" si="10"/>
        <v>55.63</v>
      </c>
      <c r="CR6" s="22">
        <f t="shared" si="10"/>
        <v>55.03</v>
      </c>
      <c r="CS6" s="22">
        <f t="shared" si="10"/>
        <v>55.14</v>
      </c>
      <c r="CT6" s="22">
        <f t="shared" si="10"/>
        <v>55.89</v>
      </c>
      <c r="CU6" s="22">
        <f t="shared" si="10"/>
        <v>53.87</v>
      </c>
      <c r="CV6" s="21" t="str">
        <f>IF(CV7="","",IF(CV7="-","【-】","【"&amp;SUBSTITUTE(TEXT(CV7,"#,##0.00"),"-","△")&amp;"】"))</f>
        <v>【60.29】</v>
      </c>
      <c r="CW6" s="22">
        <f>IF(CW7="",NA(),CW7)</f>
        <v>57.1</v>
      </c>
      <c r="CX6" s="22">
        <f t="shared" ref="CX6:DF6" si="11">IF(CX7="",NA(),CX7)</f>
        <v>57.92</v>
      </c>
      <c r="CY6" s="22">
        <f t="shared" si="11"/>
        <v>56.25</v>
      </c>
      <c r="CZ6" s="22">
        <f t="shared" si="11"/>
        <v>55.87</v>
      </c>
      <c r="DA6" s="22">
        <f t="shared" si="11"/>
        <v>56.08</v>
      </c>
      <c r="DB6" s="22">
        <f t="shared" si="11"/>
        <v>82.04</v>
      </c>
      <c r="DC6" s="22">
        <f t="shared" si="11"/>
        <v>81.900000000000006</v>
      </c>
      <c r="DD6" s="22">
        <f t="shared" si="11"/>
        <v>81.39</v>
      </c>
      <c r="DE6" s="22">
        <f t="shared" si="11"/>
        <v>81.27</v>
      </c>
      <c r="DF6" s="22">
        <f t="shared" si="11"/>
        <v>79.489999999999995</v>
      </c>
      <c r="DG6" s="21" t="str">
        <f>IF(DG7="","",IF(DG7="-","【-】","【"&amp;SUBSTITUTE(TEXT(DG7,"#,##0.00"),"-","△")&amp;"】"))</f>
        <v>【90.12】</v>
      </c>
      <c r="DH6" s="22">
        <f>IF(DH7="",NA(),DH7)</f>
        <v>53.12</v>
      </c>
      <c r="DI6" s="22">
        <f t="shared" ref="DI6:DQ6" si="12">IF(DI7="",NA(),DI7)</f>
        <v>53.92</v>
      </c>
      <c r="DJ6" s="22">
        <f t="shared" si="12"/>
        <v>55.64</v>
      </c>
      <c r="DK6" s="22">
        <f t="shared" si="12"/>
        <v>56.77</v>
      </c>
      <c r="DL6" s="22">
        <f t="shared" si="12"/>
        <v>58.03</v>
      </c>
      <c r="DM6" s="22">
        <f t="shared" si="12"/>
        <v>48.05</v>
      </c>
      <c r="DN6" s="22">
        <f t="shared" si="12"/>
        <v>48.87</v>
      </c>
      <c r="DO6" s="22">
        <f t="shared" si="12"/>
        <v>49.92</v>
      </c>
      <c r="DP6" s="22">
        <f t="shared" si="12"/>
        <v>50.63</v>
      </c>
      <c r="DQ6" s="22">
        <f t="shared" si="12"/>
        <v>50.75</v>
      </c>
      <c r="DR6" s="21" t="str">
        <f>IF(DR7="","",IF(DR7="-","【-】","【"&amp;SUBSTITUTE(TEXT(DR7,"#,##0.00"),"-","△")&amp;"】"))</f>
        <v>【50.88】</v>
      </c>
      <c r="DS6" s="21">
        <f>IF(DS7="",NA(),DS7)</f>
        <v>0</v>
      </c>
      <c r="DT6" s="22">
        <f t="shared" ref="DT6:EB6" si="13">IF(DT7="",NA(),DT7)</f>
        <v>24.11</v>
      </c>
      <c r="DU6" s="22">
        <f t="shared" si="13"/>
        <v>25.78</v>
      </c>
      <c r="DV6" s="22">
        <f t="shared" si="13"/>
        <v>31.45</v>
      </c>
      <c r="DW6" s="22">
        <f t="shared" si="13"/>
        <v>32.17</v>
      </c>
      <c r="DX6" s="22">
        <f t="shared" si="13"/>
        <v>13.39</v>
      </c>
      <c r="DY6" s="22">
        <f t="shared" si="13"/>
        <v>14.85</v>
      </c>
      <c r="DZ6" s="22">
        <f t="shared" si="13"/>
        <v>16.88</v>
      </c>
      <c r="EA6" s="22">
        <f t="shared" si="13"/>
        <v>18.28</v>
      </c>
      <c r="EB6" s="22">
        <f t="shared" si="13"/>
        <v>21.14</v>
      </c>
      <c r="EC6" s="21" t="str">
        <f>IF(EC7="","",IF(EC7="-","【-】","【"&amp;SUBSTITUTE(TEXT(EC7,"#,##0.00"),"-","△")&amp;"】"))</f>
        <v>【22.30】</v>
      </c>
      <c r="ED6" s="21">
        <f>IF(ED7="",NA(),ED7)</f>
        <v>0</v>
      </c>
      <c r="EE6" s="22">
        <f t="shared" ref="EE6:EM6" si="14">IF(EE7="",NA(),EE7)</f>
        <v>0.87</v>
      </c>
      <c r="EF6" s="22">
        <f t="shared" si="14"/>
        <v>0.43</v>
      </c>
      <c r="EG6" s="22">
        <f t="shared" si="14"/>
        <v>0.43</v>
      </c>
      <c r="EH6" s="22">
        <f t="shared" si="14"/>
        <v>0.8</v>
      </c>
      <c r="EI6" s="22">
        <f t="shared" si="14"/>
        <v>0.54</v>
      </c>
      <c r="EJ6" s="22">
        <f t="shared" si="14"/>
        <v>0.5</v>
      </c>
      <c r="EK6" s="22">
        <f t="shared" si="14"/>
        <v>0.52</v>
      </c>
      <c r="EL6" s="22">
        <f t="shared" si="14"/>
        <v>0.53</v>
      </c>
      <c r="EM6" s="22">
        <f t="shared" si="14"/>
        <v>0.5</v>
      </c>
      <c r="EN6" s="21" t="str">
        <f>IF(EN7="","",IF(EN7="-","【-】","【"&amp;SUBSTITUTE(TEXT(EN7,"#,##0.00"),"-","△")&amp;"】"))</f>
        <v>【0.66】</v>
      </c>
    </row>
    <row r="7" spans="1:144" s="23" customFormat="1" x14ac:dyDescent="0.2">
      <c r="A7" s="15"/>
      <c r="B7" s="24">
        <v>2021</v>
      </c>
      <c r="C7" s="24">
        <v>245437</v>
      </c>
      <c r="D7" s="24">
        <v>46</v>
      </c>
      <c r="E7" s="24">
        <v>1</v>
      </c>
      <c r="F7" s="24">
        <v>0</v>
      </c>
      <c r="G7" s="24">
        <v>1</v>
      </c>
      <c r="H7" s="24" t="s">
        <v>93</v>
      </c>
      <c r="I7" s="24" t="s">
        <v>94</v>
      </c>
      <c r="J7" s="24" t="s">
        <v>95</v>
      </c>
      <c r="K7" s="24" t="s">
        <v>96</v>
      </c>
      <c r="L7" s="24" t="s">
        <v>97</v>
      </c>
      <c r="M7" s="24" t="s">
        <v>98</v>
      </c>
      <c r="N7" s="25" t="s">
        <v>99</v>
      </c>
      <c r="O7" s="25">
        <v>63.63</v>
      </c>
      <c r="P7" s="25">
        <v>99.91</v>
      </c>
      <c r="Q7" s="25">
        <v>2508</v>
      </c>
      <c r="R7" s="25">
        <v>14824</v>
      </c>
      <c r="S7" s="25">
        <v>256.54000000000002</v>
      </c>
      <c r="T7" s="25">
        <v>57.78</v>
      </c>
      <c r="U7" s="25">
        <v>14660</v>
      </c>
      <c r="V7" s="25">
        <v>35.33</v>
      </c>
      <c r="W7" s="25">
        <v>414.94</v>
      </c>
      <c r="X7" s="25">
        <v>107.41</v>
      </c>
      <c r="Y7" s="25">
        <v>104.36</v>
      </c>
      <c r="Z7" s="25">
        <v>102.22</v>
      </c>
      <c r="AA7" s="25">
        <v>103.44</v>
      </c>
      <c r="AB7" s="25">
        <v>103.35</v>
      </c>
      <c r="AC7" s="25">
        <v>110.05</v>
      </c>
      <c r="AD7" s="25">
        <v>108.87</v>
      </c>
      <c r="AE7" s="25">
        <v>108.61</v>
      </c>
      <c r="AF7" s="25">
        <v>108.35</v>
      </c>
      <c r="AG7" s="25">
        <v>107.81</v>
      </c>
      <c r="AH7" s="25">
        <v>111.39</v>
      </c>
      <c r="AI7" s="25">
        <v>0</v>
      </c>
      <c r="AJ7" s="25">
        <v>0</v>
      </c>
      <c r="AK7" s="25">
        <v>0</v>
      </c>
      <c r="AL7" s="25">
        <v>0</v>
      </c>
      <c r="AM7" s="25">
        <v>0</v>
      </c>
      <c r="AN7" s="25">
        <v>2.64</v>
      </c>
      <c r="AO7" s="25">
        <v>3.16</v>
      </c>
      <c r="AP7" s="25">
        <v>3.59</v>
      </c>
      <c r="AQ7" s="25">
        <v>3.98</v>
      </c>
      <c r="AR7" s="25">
        <v>8.86</v>
      </c>
      <c r="AS7" s="25">
        <v>1.3</v>
      </c>
      <c r="AT7" s="25">
        <v>191.47</v>
      </c>
      <c r="AU7" s="25">
        <v>190.64</v>
      </c>
      <c r="AV7" s="25">
        <v>188.25</v>
      </c>
      <c r="AW7" s="25">
        <v>212.76</v>
      </c>
      <c r="AX7" s="25">
        <v>210.41</v>
      </c>
      <c r="AY7" s="25">
        <v>359.47</v>
      </c>
      <c r="AZ7" s="25">
        <v>369.69</v>
      </c>
      <c r="BA7" s="25">
        <v>379.08</v>
      </c>
      <c r="BB7" s="25">
        <v>367.55</v>
      </c>
      <c r="BC7" s="25">
        <v>384.23</v>
      </c>
      <c r="BD7" s="25">
        <v>261.51</v>
      </c>
      <c r="BE7" s="25">
        <v>502.52</v>
      </c>
      <c r="BF7" s="25">
        <v>502.61</v>
      </c>
      <c r="BG7" s="25">
        <v>493.74</v>
      </c>
      <c r="BH7" s="25">
        <v>553.49</v>
      </c>
      <c r="BI7" s="25">
        <v>575.41</v>
      </c>
      <c r="BJ7" s="25">
        <v>401.79</v>
      </c>
      <c r="BK7" s="25">
        <v>402.99</v>
      </c>
      <c r="BL7" s="25">
        <v>398.98</v>
      </c>
      <c r="BM7" s="25">
        <v>418.68</v>
      </c>
      <c r="BN7" s="25">
        <v>439.43</v>
      </c>
      <c r="BO7" s="25">
        <v>265.16000000000003</v>
      </c>
      <c r="BP7" s="25">
        <v>105.55</v>
      </c>
      <c r="BQ7" s="25">
        <v>102.17</v>
      </c>
      <c r="BR7" s="25">
        <v>100.05</v>
      </c>
      <c r="BS7" s="25">
        <v>88.17</v>
      </c>
      <c r="BT7" s="25">
        <v>83.24</v>
      </c>
      <c r="BU7" s="25">
        <v>100.12</v>
      </c>
      <c r="BV7" s="25">
        <v>98.66</v>
      </c>
      <c r="BW7" s="25">
        <v>98.64</v>
      </c>
      <c r="BX7" s="25">
        <v>94.78</v>
      </c>
      <c r="BY7" s="25">
        <v>94.41</v>
      </c>
      <c r="BZ7" s="25">
        <v>102.35</v>
      </c>
      <c r="CA7" s="25">
        <v>134.84</v>
      </c>
      <c r="CB7" s="25">
        <v>139.94999999999999</v>
      </c>
      <c r="CC7" s="25">
        <v>143.01</v>
      </c>
      <c r="CD7" s="25">
        <v>140.75</v>
      </c>
      <c r="CE7" s="25">
        <v>141.01</v>
      </c>
      <c r="CF7" s="25">
        <v>174.97</v>
      </c>
      <c r="CG7" s="25">
        <v>178.59</v>
      </c>
      <c r="CH7" s="25">
        <v>178.92</v>
      </c>
      <c r="CI7" s="25">
        <v>181.3</v>
      </c>
      <c r="CJ7" s="25">
        <v>192.13</v>
      </c>
      <c r="CK7" s="25">
        <v>167.74</v>
      </c>
      <c r="CL7" s="25">
        <v>72.47</v>
      </c>
      <c r="CM7" s="25">
        <v>70.55</v>
      </c>
      <c r="CN7" s="25">
        <v>70.27</v>
      </c>
      <c r="CO7" s="25">
        <v>70.819999999999993</v>
      </c>
      <c r="CP7" s="25">
        <v>68.930000000000007</v>
      </c>
      <c r="CQ7" s="25">
        <v>55.63</v>
      </c>
      <c r="CR7" s="25">
        <v>55.03</v>
      </c>
      <c r="CS7" s="25">
        <v>55.14</v>
      </c>
      <c r="CT7" s="25">
        <v>55.89</v>
      </c>
      <c r="CU7" s="25">
        <v>53.87</v>
      </c>
      <c r="CV7" s="25">
        <v>60.29</v>
      </c>
      <c r="CW7" s="25">
        <v>57.1</v>
      </c>
      <c r="CX7" s="25">
        <v>57.92</v>
      </c>
      <c r="CY7" s="25">
        <v>56.25</v>
      </c>
      <c r="CZ7" s="25">
        <v>55.87</v>
      </c>
      <c r="DA7" s="25">
        <v>56.08</v>
      </c>
      <c r="DB7" s="25">
        <v>82.04</v>
      </c>
      <c r="DC7" s="25">
        <v>81.900000000000006</v>
      </c>
      <c r="DD7" s="25">
        <v>81.39</v>
      </c>
      <c r="DE7" s="25">
        <v>81.27</v>
      </c>
      <c r="DF7" s="25">
        <v>79.489999999999995</v>
      </c>
      <c r="DG7" s="25">
        <v>90.12</v>
      </c>
      <c r="DH7" s="25">
        <v>53.12</v>
      </c>
      <c r="DI7" s="25">
        <v>53.92</v>
      </c>
      <c r="DJ7" s="25">
        <v>55.64</v>
      </c>
      <c r="DK7" s="25">
        <v>56.77</v>
      </c>
      <c r="DL7" s="25">
        <v>58.03</v>
      </c>
      <c r="DM7" s="25">
        <v>48.05</v>
      </c>
      <c r="DN7" s="25">
        <v>48.87</v>
      </c>
      <c r="DO7" s="25">
        <v>49.92</v>
      </c>
      <c r="DP7" s="25">
        <v>50.63</v>
      </c>
      <c r="DQ7" s="25">
        <v>50.75</v>
      </c>
      <c r="DR7" s="25">
        <v>50.88</v>
      </c>
      <c r="DS7" s="25">
        <v>0</v>
      </c>
      <c r="DT7" s="25">
        <v>24.11</v>
      </c>
      <c r="DU7" s="25">
        <v>25.78</v>
      </c>
      <c r="DV7" s="25">
        <v>31.45</v>
      </c>
      <c r="DW7" s="25">
        <v>32.17</v>
      </c>
      <c r="DX7" s="25">
        <v>13.39</v>
      </c>
      <c r="DY7" s="25">
        <v>14.85</v>
      </c>
      <c r="DZ7" s="25">
        <v>16.88</v>
      </c>
      <c r="EA7" s="25">
        <v>18.28</v>
      </c>
      <c r="EB7" s="25">
        <v>21.14</v>
      </c>
      <c r="EC7" s="25">
        <v>22.3</v>
      </c>
      <c r="ED7" s="25">
        <v>0</v>
      </c>
      <c r="EE7" s="25">
        <v>0.87</v>
      </c>
      <c r="EF7" s="25">
        <v>0.43</v>
      </c>
      <c r="EG7" s="25">
        <v>0.43</v>
      </c>
      <c r="EH7" s="25">
        <v>0.8</v>
      </c>
      <c r="EI7" s="25">
        <v>0.54</v>
      </c>
      <c r="EJ7" s="25">
        <v>0.5</v>
      </c>
      <c r="EK7" s="25">
        <v>0.52</v>
      </c>
      <c r="EL7" s="25">
        <v>0.53</v>
      </c>
      <c r="EM7" s="25">
        <v>0.5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水道課</cp:lastModifiedBy>
  <cp:lastPrinted>2023-02-02T05:04:50Z</cp:lastPrinted>
  <dcterms:created xsi:type="dcterms:W3CDTF">2022-12-01T01:00:49Z</dcterms:created>
  <dcterms:modified xsi:type="dcterms:W3CDTF">2023-02-17T06:40:24Z</dcterms:modified>
  <cp:category/>
</cp:coreProperties>
</file>