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t-nishi\Desktop\各課\総務課\経営比較分析表\経営比較分析表（R3決算）\"/>
    </mc:Choice>
  </mc:AlternateContent>
  <xr:revisionPtr revIDLastSave="0" documentId="13_ncr:1_{411C247A-3ACF-4644-BBC1-B2F6BCB0C285}" xr6:coauthVersionLast="36" xr6:coauthVersionMax="36" xr10:uidLastSave="{00000000-0000-0000-0000-000000000000}"/>
  <workbookProtection workbookAlgorithmName="SHA-512" workbookHashValue="Bp1/ovtBFfPYRyU6hXIA46NwsQ7Qeogl5gINn0fKhcDzpL6pi+FxzbsRXMzXrozdwpM/epY55H0r1AUKluiSCQ==" workbookSaltValue="/VksMpLUtSq03gjlAYWVgA==" workbookSpinCount="100000" lockStructure="1"/>
  <bookViews>
    <workbookView xWindow="0" yWindow="0" windowWidth="15360" windowHeight="763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P10" i="4" s="1"/>
  <c r="O6" i="5"/>
  <c r="N6" i="5"/>
  <c r="M6" i="5"/>
  <c r="AD8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I85" i="4"/>
  <c r="H85" i="4"/>
  <c r="G85" i="4"/>
  <c r="E85" i="4"/>
  <c r="BB10" i="4"/>
  <c r="AT10" i="4"/>
  <c r="AL10" i="4"/>
  <c r="W10" i="4"/>
  <c r="I10" i="4"/>
  <c r="B10" i="4"/>
  <c r="AT8" i="4"/>
  <c r="AL8" i="4"/>
  <c r="P8" i="4"/>
  <c r="I8" i="4"/>
  <c r="B8" i="4"/>
</calcChain>
</file>

<file path=xl/sharedStrings.xml><?xml version="1.0" encoding="utf-8"?>
<sst xmlns="http://schemas.openxmlformats.org/spreadsheetml/2006/main" count="228" uniqueCount="113">
  <si>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</si>
  <si>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</si>
  <si>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</si>
  <si>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</si>
  <si>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</si>
  <si>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</si>
  <si>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</si>
  <si>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</si>
  <si>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</si>
  <si>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</si>
  <si>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</si>
  <si>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</si>
  <si>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</si>
  <si>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</si>
  <si>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</si>
  <si>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</si>
  <si>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</si>
  <si>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</si>
  <si>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</si>
  <si>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</si>
  <si>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</si>
  <si>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</si>
  <si>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</si>
  <si>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</si>
  <si>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</si>
  <si>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</si>
  <si>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</si>
  <si>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</si>
  <si>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</si>
  <si>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</si>
  <si>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</si>
  <si>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</si>
  <si>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</si>
  <si>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</si>
  <si>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</si>
  <si>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</si>
  <si>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</si>
  <si>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</si>
  <si>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</si>
  <si>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</si>
  <si>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</si>
  <si>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</si>
  <si>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</si>
  <si>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</si>
  <si>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</si>
  <si>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</si>
  <si>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</si>
  <si>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</si>
  <si>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</si>
  <si>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</si>
  <si>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</si>
  <si>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</si>
  <si>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</si>
  <si>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</si>
  <si>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</si>
  <si>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</si>
  <si>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</si>
  <si>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</si>
  <si>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</si>
  <si>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</si>
  <si>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</si>
  <si>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</si>
  <si>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</si>
  <si>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</si>
  <si>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</si>
  <si>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</si>
  <si>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</si>
  <si>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</si>
  <si>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</si>
  <si>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</si>
  <si>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</si>
  <si>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</si>
  <si>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</si>
  <si>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</si>
  <si>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</si>
  <si>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</si>
  <si>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</si>
  <si>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</si>
  <si>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</si>
  <si>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</si>
  <si>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</si>
  <si>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</si>
  <si>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</si>
  <si>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</si>
  <si>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</si>
  <si>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</si>
  <si>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</si>
  <si>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</si>
  <si>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</si>
  <si>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</si>
  <si>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</si>
  <si>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</si>
  <si>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</si>
  <si>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南伊勢町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</si>
  <si>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</si>
  <si>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</si>
  <si>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</si>
  <si>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</si>
  <si>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</si>
  <si>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</si>
  <si>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</si>
  <si>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</si>
  <si>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</si>
  <si>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</si>
  <si>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</si>
  <si>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</si>
  <si>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</si>
  <si>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</si>
  <si>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</si>
  <si>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</si>
  <si>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管路の更新率は、類似団体の平均値を大きく下回っており、また管路経年比率については、平均値を大きく上回っていることから、計画的な管路更新を進めていく必要がある。</t>
    <rPh sb="1" eb="3">
      <t>カンロ</t>
    </rPh>
    <rPh sb="4" eb="6">
      <t>コウシン</t>
    </rPh>
    <rPh sb="6" eb="7">
      <t>リツ</t>
    </rPh>
    <rPh sb="9" eb="11">
      <t>ルイジ</t>
    </rPh>
    <rPh sb="11" eb="13">
      <t>ダンタイ</t>
    </rPh>
    <rPh sb="14" eb="17">
      <t>ヘイキンチ</t>
    </rPh>
    <rPh sb="18" eb="19">
      <t>オオ</t>
    </rPh>
    <rPh sb="21" eb="23">
      <t>シタマワ</t>
    </rPh>
    <rPh sb="30" eb="32">
      <t>カンロ</t>
    </rPh>
    <rPh sb="32" eb="34">
      <t>ケイネン</t>
    </rPh>
    <rPh sb="34" eb="36">
      <t>ヒリツ</t>
    </rPh>
    <rPh sb="42" eb="45">
      <t>ヘイキンチ</t>
    </rPh>
    <rPh sb="46" eb="47">
      <t>オオ</t>
    </rPh>
    <rPh sb="49" eb="51">
      <t>ウワマワ</t>
    </rPh>
    <rPh sb="60" eb="63">
      <t>ケイカクテキ</t>
    </rPh>
    <rPh sb="64" eb="66">
      <t>カンロ</t>
    </rPh>
    <rPh sb="66" eb="68">
      <t>コウシン</t>
    </rPh>
    <rPh sb="69" eb="70">
      <t>スス</t>
    </rPh>
    <rPh sb="74" eb="76">
      <t>ヒツヨウ</t>
    </rPh>
    <phoneticPr fontId="4"/>
  </si>
  <si>
    <t xml:space="preserve"> 毎年、経常収支比率が類似団体平均値より低く、経常収益が低い状態が続いている。そのため要因の一つとなる有収率向上に向けた、老朽管の更新は急務である。
　経営の健全化を図るため水道料金の改定を行った。（令和３年度４月改定）</t>
    <rPh sb="1" eb="3">
      <t>マイネン</t>
    </rPh>
    <rPh sb="4" eb="6">
      <t>ケイジョウ</t>
    </rPh>
    <rPh sb="6" eb="8">
      <t>シュウシ</t>
    </rPh>
    <rPh sb="8" eb="10">
      <t>ヒリツ</t>
    </rPh>
    <rPh sb="11" eb="13">
      <t>ルイジ</t>
    </rPh>
    <rPh sb="13" eb="15">
      <t>ダンタイ</t>
    </rPh>
    <rPh sb="15" eb="18">
      <t>ヘイキンチ</t>
    </rPh>
    <rPh sb="20" eb="21">
      <t>ヒク</t>
    </rPh>
    <rPh sb="23" eb="25">
      <t>ケイジョウ</t>
    </rPh>
    <rPh sb="25" eb="27">
      <t>シュウエキ</t>
    </rPh>
    <rPh sb="28" eb="29">
      <t>ヒク</t>
    </rPh>
    <rPh sb="30" eb="32">
      <t>ジョウタイ</t>
    </rPh>
    <rPh sb="33" eb="34">
      <t>ツヅ</t>
    </rPh>
    <rPh sb="43" eb="45">
      <t>ヨウイン</t>
    </rPh>
    <rPh sb="46" eb="47">
      <t>ヒト</t>
    </rPh>
    <rPh sb="51" eb="54">
      <t>ユウシュウリツ</t>
    </rPh>
    <rPh sb="54" eb="56">
      <t>コウジョウ</t>
    </rPh>
    <rPh sb="57" eb="58">
      <t>ム</t>
    </rPh>
    <rPh sb="61" eb="63">
      <t>ロウキュウ</t>
    </rPh>
    <rPh sb="63" eb="64">
      <t>カン</t>
    </rPh>
    <rPh sb="65" eb="67">
      <t>コウシン</t>
    </rPh>
    <rPh sb="68" eb="70">
      <t>キュウム</t>
    </rPh>
    <rPh sb="76" eb="78">
      <t>ケイエイ</t>
    </rPh>
    <rPh sb="79" eb="82">
      <t>ケンゼンカ</t>
    </rPh>
    <rPh sb="83" eb="84">
      <t>ハカ</t>
    </rPh>
    <rPh sb="87" eb="89">
      <t>スイドウ</t>
    </rPh>
    <rPh sb="89" eb="91">
      <t>リョウキン</t>
    </rPh>
    <rPh sb="92" eb="94">
      <t>カイテイ</t>
    </rPh>
    <rPh sb="95" eb="96">
      <t>オコナ</t>
    </rPh>
    <rPh sb="100" eb="102">
      <t>レイワ</t>
    </rPh>
    <rPh sb="103" eb="105">
      <t>ネンド</t>
    </rPh>
    <rPh sb="106" eb="107">
      <t>ガツ</t>
    </rPh>
    <rPh sb="107" eb="109">
      <t>カイテイ</t>
    </rPh>
    <phoneticPr fontId="4"/>
  </si>
  <si>
    <t>　今後も人口減少が進み、給水収益の減少が想定されることから、経費削減に繋がる施設のダウンサイジングや、有収率向上に向けた老朽管の更新について、計画的に実施していく必要がある。また経営基盤の強化を進めるための水道広域化についても、十分に検討していく必要がある。</t>
    <rPh sb="1" eb="3">
      <t>コンゴ</t>
    </rPh>
    <rPh sb="4" eb="6">
      <t>ジンコウ</t>
    </rPh>
    <rPh sb="6" eb="8">
      <t>ゲンショウ</t>
    </rPh>
    <rPh sb="9" eb="10">
      <t>スス</t>
    </rPh>
    <rPh sb="12" eb="14">
      <t>キュウスイ</t>
    </rPh>
    <rPh sb="14" eb="16">
      <t>シュウエキ</t>
    </rPh>
    <rPh sb="17" eb="19">
      <t>ゲンショウ</t>
    </rPh>
    <rPh sb="20" eb="22">
      <t>ソウテイ</t>
    </rPh>
    <rPh sb="30" eb="32">
      <t>ケイヒ</t>
    </rPh>
    <rPh sb="32" eb="34">
      <t>サクゲン</t>
    </rPh>
    <rPh sb="35" eb="36">
      <t>ツナ</t>
    </rPh>
    <rPh sb="38" eb="40">
      <t>シセツ</t>
    </rPh>
    <rPh sb="51" eb="54">
      <t>ユウシュウリツ</t>
    </rPh>
    <rPh sb="54" eb="56">
      <t>コウジョウ</t>
    </rPh>
    <rPh sb="57" eb="58">
      <t>ム</t>
    </rPh>
    <rPh sb="60" eb="62">
      <t>ロウキュウ</t>
    </rPh>
    <rPh sb="62" eb="63">
      <t>カン</t>
    </rPh>
    <rPh sb="64" eb="66">
      <t>コウシン</t>
    </rPh>
    <rPh sb="71" eb="74">
      <t>ケイカクテキ</t>
    </rPh>
    <rPh sb="75" eb="77">
      <t>ジッシ</t>
    </rPh>
    <rPh sb="81" eb="83">
      <t>ヒツヨウ</t>
    </rPh>
    <rPh sb="89" eb="91">
      <t>ケイエイ</t>
    </rPh>
    <rPh sb="91" eb="93">
      <t>キバン</t>
    </rPh>
    <rPh sb="94" eb="96">
      <t>キョウカ</t>
    </rPh>
    <rPh sb="97" eb="98">
      <t>スス</t>
    </rPh>
    <rPh sb="103" eb="105">
      <t>スイドウ</t>
    </rPh>
    <rPh sb="105" eb="108">
      <t>コウイキカ</t>
    </rPh>
    <rPh sb="114" eb="116">
      <t>ジュウブン</t>
    </rPh>
    <rPh sb="117" eb="119">
      <t>ケントウ</t>
    </rPh>
    <rPh sb="123" eb="12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</si>
</sst>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3.19</c:v>
                </c:pt>
                <c:pt idx="1">
                  <c:v>0.04</c:v>
                </c:pt>
                <c:pt idx="2">
                  <c:v>0.08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364-9159-93FC3502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0.43</c:v>
                </c:pt>
                <c:pt idx="2">
                  <c:v>0.42</c:v>
                </c:pt>
                <c:pt idx="3">
                  <c:v>0.44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1-4364-9159-93FC3502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76.97</c:v>
                </c:pt>
                <c:pt idx="1">
                  <c:v>78.09</c:v>
                </c:pt>
                <c:pt idx="2">
                  <c:v>70.08</c:v>
                </c:pt>
                <c:pt idx="3">
                  <c:v>70.56</c:v>
                </c:pt>
                <c:pt idx="4">
                  <c:v>67.64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0-4971-9203-575D098B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55.88</c:v>
                </c:pt>
                <c:pt idx="1">
                  <c:v>55.22</c:v>
                </c:pt>
                <c:pt idx="2">
                  <c:v>54.05</c:v>
                </c:pt>
                <c:pt idx="3">
                  <c:v>54.43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0-4971-9203-575D098B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66.55</c:v>
                </c:pt>
                <c:pt idx="1">
                  <c:v>64.430000000000007</c:v>
                </c:pt>
                <c:pt idx="2">
                  <c:v>67.13</c:v>
                </c:pt>
                <c:pt idx="3">
                  <c:v>67.3</c:v>
                </c:pt>
                <c:pt idx="4">
                  <c:v>67.45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F-4C7A-B0F2-901D20A59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80.989999999999995</c:v>
                </c:pt>
                <c:pt idx="1">
                  <c:v>80.930000000000007</c:v>
                </c:pt>
                <c:pt idx="2">
                  <c:v>80.510000000000005</c:v>
                </c:pt>
                <c:pt idx="3">
                  <c:v>79.44</c:v>
                </c:pt>
                <c:pt idx="4">
                  <c:v>79.489999999999995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C7A-B0F2-901D20A59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93.86</c:v>
                </c:pt>
                <c:pt idx="1">
                  <c:v>97.48</c:v>
                </c:pt>
                <c:pt idx="2">
                  <c:v>102.66</c:v>
                </c:pt>
                <c:pt idx="3">
                  <c:v>102.68</c:v>
                </c:pt>
                <c:pt idx="4">
                  <c:v>102.62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4-445D-B0C6-8DC43338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110.02</c:v>
                </c:pt>
                <c:pt idx="1">
                  <c:v>108.76</c:v>
                </c:pt>
                <c:pt idx="2">
                  <c:v>108.46</c:v>
                </c:pt>
                <c:pt idx="3">
                  <c:v>109.02</c:v>
                </c:pt>
                <c:pt idx="4">
                  <c:v>107.81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4-445D-B0C6-8DC43338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44.2</c:v>
                </c:pt>
                <c:pt idx="1">
                  <c:v>45.05</c:v>
                </c:pt>
                <c:pt idx="2">
                  <c:v>46.88</c:v>
                </c:pt>
                <c:pt idx="3">
                  <c:v>48.64</c:v>
                </c:pt>
                <c:pt idx="4">
                  <c:v>50.33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5-4EEC-8435-7B8F52EB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46.61</c:v>
                </c:pt>
                <c:pt idx="1">
                  <c:v>47.97</c:v>
                </c:pt>
                <c:pt idx="2">
                  <c:v>49.12</c:v>
                </c:pt>
                <c:pt idx="3">
                  <c:v>49.39</c:v>
                </c:pt>
                <c:pt idx="4">
                  <c:v>50.75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5-4EEC-8435-7B8F52EB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30.94</c:v>
                </c:pt>
                <c:pt idx="1">
                  <c:v>30.79</c:v>
                </c:pt>
                <c:pt idx="2">
                  <c:v>30.63</c:v>
                </c:pt>
                <c:pt idx="3">
                  <c:v>30.96</c:v>
                </c:pt>
                <c:pt idx="4">
                  <c:v>29.74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1-45B5-BD4F-6E585EA0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10.84</c:v>
                </c:pt>
                <c:pt idx="1">
                  <c:v>15.33</c:v>
                </c:pt>
                <c:pt idx="2">
                  <c:v>16.760000000000002</c:v>
                </c:pt>
                <c:pt idx="3">
                  <c:v>18.57</c:v>
                </c:pt>
                <c:pt idx="4">
                  <c:v>21.14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5B5-BD4F-6E585EA0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2.96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9-4F17-81DD-4482DF70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7.31</c:v>
                </c:pt>
                <c:pt idx="1">
                  <c:v>7.48</c:v>
                </c:pt>
                <c:pt idx="2">
                  <c:v>11.94</c:v>
                </c:pt>
                <c:pt idx="3">
                  <c:v>11</c:v>
                </c:pt>
                <c:pt idx="4">
                  <c:v>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9-4F17-81DD-4482DF70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119.46</c:v>
                </c:pt>
                <c:pt idx="1">
                  <c:v>130.65</c:v>
                </c:pt>
                <c:pt idx="2">
                  <c:v>124.52</c:v>
                </c:pt>
                <c:pt idx="3">
                  <c:v>145.74</c:v>
                </c:pt>
                <c:pt idx="4">
                  <c:v>176.29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0-4674-9DD0-EAF2E30E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355.27</c:v>
                </c:pt>
                <c:pt idx="1">
                  <c:v>359.7</c:v>
                </c:pt>
                <c:pt idx="2">
                  <c:v>362.93</c:v>
                </c:pt>
                <c:pt idx="3">
                  <c:v>371.81</c:v>
                </c:pt>
                <c:pt idx="4">
                  <c:v>384.23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0-4674-9DD0-EAF2E30E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769.43</c:v>
                </c:pt>
                <c:pt idx="1">
                  <c:v>813.3</c:v>
                </c:pt>
                <c:pt idx="2">
                  <c:v>642.05999999999995</c:v>
                </c:pt>
                <c:pt idx="3">
                  <c:v>833.98</c:v>
                </c:pt>
                <c:pt idx="4">
                  <c:v>649.15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A-4AB8-BF92-8BD35FD1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458.27</c:v>
                </c:pt>
                <c:pt idx="1">
                  <c:v>447.01</c:v>
                </c:pt>
                <c:pt idx="2">
                  <c:v>439.05</c:v>
                </c:pt>
                <c:pt idx="3">
                  <c:v>465.85</c:v>
                </c:pt>
                <c:pt idx="4">
                  <c:v>439.43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AB8-BF92-8BD35FD1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77.58</c:v>
                </c:pt>
                <c:pt idx="1">
                  <c:v>74.930000000000007</c:v>
                </c:pt>
                <c:pt idx="2">
                  <c:v>90.01</c:v>
                </c:pt>
                <c:pt idx="3">
                  <c:v>62.65</c:v>
                </c:pt>
                <c:pt idx="4">
                  <c:v>77.37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F-4925-BAC0-867A9FBF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96.77</c:v>
                </c:pt>
                <c:pt idx="1">
                  <c:v>95.81</c:v>
                </c:pt>
                <c:pt idx="2">
                  <c:v>95.26</c:v>
                </c:pt>
                <c:pt idx="3">
                  <c:v>92.39</c:v>
                </c:pt>
                <c:pt idx="4">
                  <c:v>94.41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F-4925-BAC0-867A9FBF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179.37</c:v>
                </c:pt>
                <c:pt idx="1">
                  <c:v>185.27</c:v>
                </c:pt>
                <c:pt idx="2">
                  <c:v>195.52</c:v>
                </c:pt>
                <c:pt idx="3">
                  <c:v>200.76</c:v>
                </c:pt>
                <c:pt idx="4">
                  <c:v>201.48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F-4D0A-AB56-56BE30E2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187.18</c:v>
                </c:pt>
                <c:pt idx="1">
                  <c:v>189.58</c:v>
                </c:pt>
                <c:pt idx="2">
                  <c:v>192.82</c:v>
                </c:pt>
                <c:pt idx="3">
                  <c:v>192.98</c:v>
                </c:pt>
                <c:pt idx="4">
                  <c:v>192.13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F-4D0A-AB56-56BE30E2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I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三重県　南伊勢町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A7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11637</v>
      </c>
      <c r="AM8" s="66"/>
      <c r="AN8" s="66"/>
      <c r="AO8" s="66"/>
      <c r="AP8" s="66"/>
      <c r="AQ8" s="66"/>
      <c r="AR8" s="66"/>
      <c r="AS8" s="66"/>
      <c r="AT8" s="37">
        <f>データ!$S$6</f>
        <v>241.89</v>
      </c>
      <c r="AU8" s="38"/>
      <c r="AV8" s="38"/>
      <c r="AW8" s="38"/>
      <c r="AX8" s="38"/>
      <c r="AY8" s="38"/>
      <c r="AZ8" s="38"/>
      <c r="BA8" s="38"/>
      <c r="BB8" s="55">
        <f>データ!$T$6</f>
        <v>48.11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15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63.56</v>
      </c>
      <c r="J10" s="38"/>
      <c r="K10" s="38"/>
      <c r="L10" s="38"/>
      <c r="M10" s="38"/>
      <c r="N10" s="38"/>
      <c r="O10" s="65"/>
      <c r="P10" s="55">
        <f>データ!$P$6</f>
        <v>99.7</v>
      </c>
      <c r="Q10" s="55"/>
      <c r="R10" s="55"/>
      <c r="S10" s="55"/>
      <c r="T10" s="55"/>
      <c r="U10" s="55"/>
      <c r="V10" s="55"/>
      <c r="W10" s="66">
        <f>データ!$Q$6</f>
        <v>3410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11447</v>
      </c>
      <c r="AM10" s="66"/>
      <c r="AN10" s="66"/>
      <c r="AO10" s="66"/>
      <c r="AP10" s="66"/>
      <c r="AQ10" s="66"/>
      <c r="AR10" s="66"/>
      <c r="AS10" s="66"/>
      <c r="AT10" s="37">
        <f>データ!$V$6</f>
        <v>65.239999999999995</v>
      </c>
      <c r="AU10" s="38"/>
      <c r="AV10" s="38"/>
      <c r="AW10" s="38"/>
      <c r="AX10" s="38"/>
      <c r="AY10" s="38"/>
      <c r="AZ10" s="38"/>
      <c r="BA10" s="38"/>
      <c r="BB10" s="55">
        <f>データ!$W$6</f>
        <v>175.46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111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110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112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uuQE11LVtU3E2X9HTUb7rKfsFaPlLZS4Qp12Sl0Tk6szFrYHrE3y46BhDguBPEN3ZmIXRKnvaRlKinkkPw/m9g==" saltValue="2Ip/mT2cccDLa3agNfdtW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244724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南伊勢町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63.56</v>
      </c>
      <c r="P6" s="21">
        <f t="shared" si="3"/>
        <v>99.7</v>
      </c>
      <c r="Q6" s="21">
        <f t="shared" si="3"/>
        <v>3410</v>
      </c>
      <c r="R6" s="21">
        <f t="shared" si="3"/>
        <v>11637</v>
      </c>
      <c r="S6" s="21">
        <f t="shared" si="3"/>
        <v>241.89</v>
      </c>
      <c r="T6" s="21">
        <f t="shared" si="3"/>
        <v>48.11</v>
      </c>
      <c r="U6" s="21">
        <f t="shared" si="3"/>
        <v>11447</v>
      </c>
      <c r="V6" s="21">
        <f t="shared" si="3"/>
        <v>65.239999999999995</v>
      </c>
      <c r="W6" s="21">
        <f t="shared" si="3"/>
        <v>175.46</v>
      </c>
      <c r="X6" s="22">
        <f>IF(X7="",NA(),X7)</f>
        <v>93.86</v>
      </c>
      <c r="Y6" s="22">
        <f t="shared" ref="Y6:AG6" si="4">IF(Y7="",NA(),Y7)</f>
        <v>97.48</v>
      </c>
      <c r="Z6" s="22">
        <f t="shared" si="4"/>
        <v>102.66</v>
      </c>
      <c r="AA6" s="22">
        <f t="shared" si="4"/>
        <v>102.68</v>
      </c>
      <c r="AB6" s="22">
        <f t="shared" si="4"/>
        <v>102.62</v>
      </c>
      <c r="AC6" s="22">
        <f t="shared" si="4"/>
        <v>110.02</v>
      </c>
      <c r="AD6" s="22">
        <f t="shared" si="4"/>
        <v>108.76</v>
      </c>
      <c r="AE6" s="22">
        <f t="shared" si="4"/>
        <v>108.46</v>
      </c>
      <c r="AF6" s="22">
        <f t="shared" si="4"/>
        <v>109.02</v>
      </c>
      <c r="AG6" s="22">
        <f t="shared" si="4"/>
        <v>107.81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2">
        <f t="shared" ref="AJ6:AR6" si="5">IF(AJ7="",NA(),AJ7)</f>
        <v>2.96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7.31</v>
      </c>
      <c r="AO6" s="22">
        <f t="shared" si="5"/>
        <v>7.48</v>
      </c>
      <c r="AP6" s="22">
        <f t="shared" si="5"/>
        <v>11.94</v>
      </c>
      <c r="AQ6" s="22">
        <f t="shared" si="5"/>
        <v>11</v>
      </c>
      <c r="AR6" s="22">
        <f t="shared" si="5"/>
        <v>8.86</v>
      </c>
      <c r="AS6" s="21" t="str">
        <f>IF(AS7="","",IF(AS7="-","【-】","【"&amp;SUBSTITUTE(TEXT(AS7,"#,##0.00"),"-","△")&amp;"】"))</f>
        <v>【1.30】</v>
      </c>
      <c r="AT6" s="22">
        <f>IF(AT7="",NA(),AT7)</f>
        <v>119.46</v>
      </c>
      <c r="AU6" s="22">
        <f t="shared" ref="AU6:BC6" si="6">IF(AU7="",NA(),AU7)</f>
        <v>130.65</v>
      </c>
      <c r="AV6" s="22">
        <f t="shared" si="6"/>
        <v>124.52</v>
      </c>
      <c r="AW6" s="22">
        <f t="shared" si="6"/>
        <v>145.74</v>
      </c>
      <c r="AX6" s="22">
        <f t="shared" si="6"/>
        <v>176.29</v>
      </c>
      <c r="AY6" s="22">
        <f t="shared" si="6"/>
        <v>355.27</v>
      </c>
      <c r="AZ6" s="22">
        <f t="shared" si="6"/>
        <v>359.7</v>
      </c>
      <c r="BA6" s="22">
        <f t="shared" si="6"/>
        <v>362.93</v>
      </c>
      <c r="BB6" s="22">
        <f t="shared" si="6"/>
        <v>371.81</v>
      </c>
      <c r="BC6" s="22">
        <f t="shared" si="6"/>
        <v>384.23</v>
      </c>
      <c r="BD6" s="21" t="str">
        <f>IF(BD7="","",IF(BD7="-","【-】","【"&amp;SUBSTITUTE(TEXT(BD7,"#,##0.00"),"-","△")&amp;"】"))</f>
        <v>【261.51】</v>
      </c>
      <c r="BE6" s="22">
        <f>IF(BE7="",NA(),BE7)</f>
        <v>769.43</v>
      </c>
      <c r="BF6" s="22">
        <f t="shared" ref="BF6:BN6" si="7">IF(BF7="",NA(),BF7)</f>
        <v>813.3</v>
      </c>
      <c r="BG6" s="22">
        <f t="shared" si="7"/>
        <v>642.05999999999995</v>
      </c>
      <c r="BH6" s="22">
        <f t="shared" si="7"/>
        <v>833.98</v>
      </c>
      <c r="BI6" s="22">
        <f t="shared" si="7"/>
        <v>649.15</v>
      </c>
      <c r="BJ6" s="22">
        <f t="shared" si="7"/>
        <v>458.27</v>
      </c>
      <c r="BK6" s="22">
        <f t="shared" si="7"/>
        <v>447.01</v>
      </c>
      <c r="BL6" s="22">
        <f t="shared" si="7"/>
        <v>439.05</v>
      </c>
      <c r="BM6" s="22">
        <f t="shared" si="7"/>
        <v>465.85</v>
      </c>
      <c r="BN6" s="22">
        <f t="shared" si="7"/>
        <v>439.43</v>
      </c>
      <c r="BO6" s="21" t="str">
        <f>IF(BO7="","",IF(BO7="-","【-】","【"&amp;SUBSTITUTE(TEXT(BO7,"#,##0.00"),"-","△")&amp;"】"))</f>
        <v>【265.16】</v>
      </c>
      <c r="BP6" s="22">
        <f>IF(BP7="",NA(),BP7)</f>
        <v>77.58</v>
      </c>
      <c r="BQ6" s="22">
        <f t="shared" ref="BQ6:BY6" si="8">IF(BQ7="",NA(),BQ7)</f>
        <v>74.930000000000007</v>
      </c>
      <c r="BR6" s="22">
        <f t="shared" si="8"/>
        <v>90.01</v>
      </c>
      <c r="BS6" s="22">
        <f t="shared" si="8"/>
        <v>62.65</v>
      </c>
      <c r="BT6" s="22">
        <f t="shared" si="8"/>
        <v>77.37</v>
      </c>
      <c r="BU6" s="22">
        <f t="shared" si="8"/>
        <v>96.77</v>
      </c>
      <c r="BV6" s="22">
        <f t="shared" si="8"/>
        <v>95.81</v>
      </c>
      <c r="BW6" s="22">
        <f t="shared" si="8"/>
        <v>95.26</v>
      </c>
      <c r="BX6" s="22">
        <f t="shared" si="8"/>
        <v>92.39</v>
      </c>
      <c r="BY6" s="22">
        <f t="shared" si="8"/>
        <v>94.41</v>
      </c>
      <c r="BZ6" s="21" t="str">
        <f>IF(BZ7="","",IF(BZ7="-","【-】","【"&amp;SUBSTITUTE(TEXT(BZ7,"#,##0.00"),"-","△")&amp;"】"))</f>
        <v>【102.35】</v>
      </c>
      <c r="CA6" s="22">
        <f>IF(CA7="",NA(),CA7)</f>
        <v>179.37</v>
      </c>
      <c r="CB6" s="22">
        <f t="shared" ref="CB6:CJ6" si="9">IF(CB7="",NA(),CB7)</f>
        <v>185.27</v>
      </c>
      <c r="CC6" s="22">
        <f t="shared" si="9"/>
        <v>195.52</v>
      </c>
      <c r="CD6" s="22">
        <f t="shared" si="9"/>
        <v>200.76</v>
      </c>
      <c r="CE6" s="22">
        <f t="shared" si="9"/>
        <v>201.48</v>
      </c>
      <c r="CF6" s="22">
        <f t="shared" si="9"/>
        <v>187.18</v>
      </c>
      <c r="CG6" s="22">
        <f t="shared" si="9"/>
        <v>189.58</v>
      </c>
      <c r="CH6" s="22">
        <f t="shared" si="9"/>
        <v>192.82</v>
      </c>
      <c r="CI6" s="22">
        <f t="shared" si="9"/>
        <v>192.98</v>
      </c>
      <c r="CJ6" s="22">
        <f t="shared" si="9"/>
        <v>192.13</v>
      </c>
      <c r="CK6" s="21" t="str">
        <f>IF(CK7="","",IF(CK7="-","【-】","【"&amp;SUBSTITUTE(TEXT(CK7,"#,##0.00"),"-","△")&amp;"】"))</f>
        <v>【167.74】</v>
      </c>
      <c r="CL6" s="22">
        <f>IF(CL7="",NA(),CL7)</f>
        <v>76.97</v>
      </c>
      <c r="CM6" s="22">
        <f t="shared" ref="CM6:CU6" si="10">IF(CM7="",NA(),CM7)</f>
        <v>78.09</v>
      </c>
      <c r="CN6" s="22">
        <f t="shared" si="10"/>
        <v>70.08</v>
      </c>
      <c r="CO6" s="22">
        <f t="shared" si="10"/>
        <v>70.56</v>
      </c>
      <c r="CP6" s="22">
        <f t="shared" si="10"/>
        <v>67.64</v>
      </c>
      <c r="CQ6" s="22">
        <f t="shared" si="10"/>
        <v>55.88</v>
      </c>
      <c r="CR6" s="22">
        <f t="shared" si="10"/>
        <v>55.22</v>
      </c>
      <c r="CS6" s="22">
        <f t="shared" si="10"/>
        <v>54.05</v>
      </c>
      <c r="CT6" s="22">
        <f t="shared" si="10"/>
        <v>54.43</v>
      </c>
      <c r="CU6" s="22">
        <f t="shared" si="10"/>
        <v>53.87</v>
      </c>
      <c r="CV6" s="21" t="str">
        <f>IF(CV7="","",IF(CV7="-","【-】","【"&amp;SUBSTITUTE(TEXT(CV7,"#,##0.00"),"-","△")&amp;"】"))</f>
        <v>【60.29】</v>
      </c>
      <c r="CW6" s="22">
        <f>IF(CW7="",NA(),CW7)</f>
        <v>66.55</v>
      </c>
      <c r="CX6" s="22">
        <f t="shared" ref="CX6:DF6" si="11">IF(CX7="",NA(),CX7)</f>
        <v>64.430000000000007</v>
      </c>
      <c r="CY6" s="22">
        <f t="shared" si="11"/>
        <v>67.13</v>
      </c>
      <c r="CZ6" s="22">
        <f t="shared" si="11"/>
        <v>67.3</v>
      </c>
      <c r="DA6" s="22">
        <f t="shared" si="11"/>
        <v>67.45</v>
      </c>
      <c r="DB6" s="22">
        <f t="shared" si="11"/>
        <v>80.989999999999995</v>
      </c>
      <c r="DC6" s="22">
        <f t="shared" si="11"/>
        <v>80.930000000000007</v>
      </c>
      <c r="DD6" s="22">
        <f t="shared" si="11"/>
        <v>80.510000000000005</v>
      </c>
      <c r="DE6" s="22">
        <f t="shared" si="11"/>
        <v>79.44</v>
      </c>
      <c r="DF6" s="22">
        <f t="shared" si="11"/>
        <v>79.489999999999995</v>
      </c>
      <c r="DG6" s="21" t="str">
        <f>IF(DG7="","",IF(DG7="-","【-】","【"&amp;SUBSTITUTE(TEXT(DG7,"#,##0.00"),"-","△")&amp;"】"))</f>
        <v>【90.12】</v>
      </c>
      <c r="DH6" s="22">
        <f>IF(DH7="",NA(),DH7)</f>
        <v>44.2</v>
      </c>
      <c r="DI6" s="22">
        <f t="shared" ref="DI6:DQ6" si="12">IF(DI7="",NA(),DI7)</f>
        <v>45.05</v>
      </c>
      <c r="DJ6" s="22">
        <f t="shared" si="12"/>
        <v>46.88</v>
      </c>
      <c r="DK6" s="22">
        <f t="shared" si="12"/>
        <v>48.64</v>
      </c>
      <c r="DL6" s="22">
        <f t="shared" si="12"/>
        <v>50.33</v>
      </c>
      <c r="DM6" s="22">
        <f t="shared" si="12"/>
        <v>46.61</v>
      </c>
      <c r="DN6" s="22">
        <f t="shared" si="12"/>
        <v>47.97</v>
      </c>
      <c r="DO6" s="22">
        <f t="shared" si="12"/>
        <v>49.12</v>
      </c>
      <c r="DP6" s="22">
        <f t="shared" si="12"/>
        <v>49.39</v>
      </c>
      <c r="DQ6" s="22">
        <f t="shared" si="12"/>
        <v>50.75</v>
      </c>
      <c r="DR6" s="21" t="str">
        <f>IF(DR7="","",IF(DR7="-","【-】","【"&amp;SUBSTITUTE(TEXT(DR7,"#,##0.00"),"-","△")&amp;"】"))</f>
        <v>【50.88】</v>
      </c>
      <c r="DS6" s="22">
        <f>IF(DS7="",NA(),DS7)</f>
        <v>30.94</v>
      </c>
      <c r="DT6" s="22">
        <f t="shared" ref="DT6:EB6" si="13">IF(DT7="",NA(),DT7)</f>
        <v>30.79</v>
      </c>
      <c r="DU6" s="22">
        <f t="shared" si="13"/>
        <v>30.63</v>
      </c>
      <c r="DV6" s="22">
        <f t="shared" si="13"/>
        <v>30.96</v>
      </c>
      <c r="DW6" s="22">
        <f t="shared" si="13"/>
        <v>29.74</v>
      </c>
      <c r="DX6" s="22">
        <f t="shared" si="13"/>
        <v>10.84</v>
      </c>
      <c r="DY6" s="22">
        <f t="shared" si="13"/>
        <v>15.33</v>
      </c>
      <c r="DZ6" s="22">
        <f t="shared" si="13"/>
        <v>16.760000000000002</v>
      </c>
      <c r="EA6" s="22">
        <f t="shared" si="13"/>
        <v>18.57</v>
      </c>
      <c r="EB6" s="22">
        <f t="shared" si="13"/>
        <v>21.14</v>
      </c>
      <c r="EC6" s="21" t="str">
        <f>IF(EC7="","",IF(EC7="-","【-】","【"&amp;SUBSTITUTE(TEXT(EC7,"#,##0.00"),"-","△")&amp;"】"))</f>
        <v>【22.30】</v>
      </c>
      <c r="ED6" s="22">
        <f>IF(ED7="",NA(),ED7)</f>
        <v>3.19</v>
      </c>
      <c r="EE6" s="22">
        <f t="shared" ref="EE6:EM6" si="14">IF(EE7="",NA(),EE7)</f>
        <v>0.04</v>
      </c>
      <c r="EF6" s="22">
        <f t="shared" si="14"/>
        <v>0.08</v>
      </c>
      <c r="EG6" s="21">
        <f t="shared" si="14"/>
        <v>0</v>
      </c>
      <c r="EH6" s="21">
        <f t="shared" si="14"/>
        <v>0</v>
      </c>
      <c r="EI6" s="22">
        <f t="shared" si="14"/>
        <v>0.39</v>
      </c>
      <c r="EJ6" s="22">
        <f t="shared" si="14"/>
        <v>0.43</v>
      </c>
      <c r="EK6" s="22">
        <f t="shared" si="14"/>
        <v>0.42</v>
      </c>
      <c r="EL6" s="22">
        <f t="shared" si="14"/>
        <v>0.44</v>
      </c>
      <c r="EM6" s="22">
        <f t="shared" si="14"/>
        <v>0.5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244724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63.56</v>
      </c>
      <c r="P7" s="25">
        <v>99.7</v>
      </c>
      <c r="Q7" s="25">
        <v>3410</v>
      </c>
      <c r="R7" s="25">
        <v>11637</v>
      </c>
      <c r="S7" s="25">
        <v>241.89</v>
      </c>
      <c r="T7" s="25">
        <v>48.11</v>
      </c>
      <c r="U7" s="25">
        <v>11447</v>
      </c>
      <c r="V7" s="25">
        <v>65.239999999999995</v>
      </c>
      <c r="W7" s="25">
        <v>175.46</v>
      </c>
      <c r="X7" s="25">
        <v>93.86</v>
      </c>
      <c r="Y7" s="25">
        <v>97.48</v>
      </c>
      <c r="Z7" s="25">
        <v>102.66</v>
      </c>
      <c r="AA7" s="25">
        <v>102.68</v>
      </c>
      <c r="AB7" s="25">
        <v>102.62</v>
      </c>
      <c r="AC7" s="25">
        <v>110.02</v>
      </c>
      <c r="AD7" s="25">
        <v>108.76</v>
      </c>
      <c r="AE7" s="25">
        <v>108.46</v>
      </c>
      <c r="AF7" s="25">
        <v>109.02</v>
      </c>
      <c r="AG7" s="25">
        <v>107.81</v>
      </c>
      <c r="AH7" s="25">
        <v>111.39</v>
      </c>
      <c r="AI7" s="25">
        <v>0</v>
      </c>
      <c r="AJ7" s="25">
        <v>2.96</v>
      </c>
      <c r="AK7" s="25">
        <v>0</v>
      </c>
      <c r="AL7" s="25">
        <v>0</v>
      </c>
      <c r="AM7" s="25">
        <v>0</v>
      </c>
      <c r="AN7" s="25">
        <v>7.31</v>
      </c>
      <c r="AO7" s="25">
        <v>7.48</v>
      </c>
      <c r="AP7" s="25">
        <v>11.94</v>
      </c>
      <c r="AQ7" s="25">
        <v>11</v>
      </c>
      <c r="AR7" s="25">
        <v>8.86</v>
      </c>
      <c r="AS7" s="25">
        <v>1.3</v>
      </c>
      <c r="AT7" s="25">
        <v>119.46</v>
      </c>
      <c r="AU7" s="25">
        <v>130.65</v>
      </c>
      <c r="AV7" s="25">
        <v>124.52</v>
      </c>
      <c r="AW7" s="25">
        <v>145.74</v>
      </c>
      <c r="AX7" s="25">
        <v>176.29</v>
      </c>
      <c r="AY7" s="25">
        <v>355.27</v>
      </c>
      <c r="AZ7" s="25">
        <v>359.7</v>
      </c>
      <c r="BA7" s="25">
        <v>362.93</v>
      </c>
      <c r="BB7" s="25">
        <v>371.81</v>
      </c>
      <c r="BC7" s="25">
        <v>384.23</v>
      </c>
      <c r="BD7" s="25">
        <v>261.51</v>
      </c>
      <c r="BE7" s="25">
        <v>769.43</v>
      </c>
      <c r="BF7" s="25">
        <v>813.3</v>
      </c>
      <c r="BG7" s="25">
        <v>642.05999999999995</v>
      </c>
      <c r="BH7" s="25">
        <v>833.98</v>
      </c>
      <c r="BI7" s="25">
        <v>649.15</v>
      </c>
      <c r="BJ7" s="25">
        <v>458.27</v>
      </c>
      <c r="BK7" s="25">
        <v>447.01</v>
      </c>
      <c r="BL7" s="25">
        <v>439.05</v>
      </c>
      <c r="BM7" s="25">
        <v>465.85</v>
      </c>
      <c r="BN7" s="25">
        <v>439.43</v>
      </c>
      <c r="BO7" s="25">
        <v>265.16000000000003</v>
      </c>
      <c r="BP7" s="25">
        <v>77.58</v>
      </c>
      <c r="BQ7" s="25">
        <v>74.930000000000007</v>
      </c>
      <c r="BR7" s="25">
        <v>90.01</v>
      </c>
      <c r="BS7" s="25">
        <v>62.65</v>
      </c>
      <c r="BT7" s="25">
        <v>77.37</v>
      </c>
      <c r="BU7" s="25">
        <v>96.77</v>
      </c>
      <c r="BV7" s="25">
        <v>95.81</v>
      </c>
      <c r="BW7" s="25">
        <v>95.26</v>
      </c>
      <c r="BX7" s="25">
        <v>92.39</v>
      </c>
      <c r="BY7" s="25">
        <v>94.41</v>
      </c>
      <c r="BZ7" s="25">
        <v>102.35</v>
      </c>
      <c r="CA7" s="25">
        <v>179.37</v>
      </c>
      <c r="CB7" s="25">
        <v>185.27</v>
      </c>
      <c r="CC7" s="25">
        <v>195.52</v>
      </c>
      <c r="CD7" s="25">
        <v>200.76</v>
      </c>
      <c r="CE7" s="25">
        <v>201.48</v>
      </c>
      <c r="CF7" s="25">
        <v>187.18</v>
      </c>
      <c r="CG7" s="25">
        <v>189.58</v>
      </c>
      <c r="CH7" s="25">
        <v>192.82</v>
      </c>
      <c r="CI7" s="25">
        <v>192.98</v>
      </c>
      <c r="CJ7" s="25">
        <v>192.13</v>
      </c>
      <c r="CK7" s="25">
        <v>167.74</v>
      </c>
      <c r="CL7" s="25">
        <v>76.97</v>
      </c>
      <c r="CM7" s="25">
        <v>78.09</v>
      </c>
      <c r="CN7" s="25">
        <v>70.08</v>
      </c>
      <c r="CO7" s="25">
        <v>70.56</v>
      </c>
      <c r="CP7" s="25">
        <v>67.64</v>
      </c>
      <c r="CQ7" s="25">
        <v>55.88</v>
      </c>
      <c r="CR7" s="25">
        <v>55.22</v>
      </c>
      <c r="CS7" s="25">
        <v>54.05</v>
      </c>
      <c r="CT7" s="25">
        <v>54.43</v>
      </c>
      <c r="CU7" s="25">
        <v>53.87</v>
      </c>
      <c r="CV7" s="25">
        <v>60.29</v>
      </c>
      <c r="CW7" s="25">
        <v>66.55</v>
      </c>
      <c r="CX7" s="25">
        <v>64.430000000000007</v>
      </c>
      <c r="CY7" s="25">
        <v>67.13</v>
      </c>
      <c r="CZ7" s="25">
        <v>67.3</v>
      </c>
      <c r="DA7" s="25">
        <v>67.45</v>
      </c>
      <c r="DB7" s="25">
        <v>80.989999999999995</v>
      </c>
      <c r="DC7" s="25">
        <v>80.930000000000007</v>
      </c>
      <c r="DD7" s="25">
        <v>80.510000000000005</v>
      </c>
      <c r="DE7" s="25">
        <v>79.44</v>
      </c>
      <c r="DF7" s="25">
        <v>79.489999999999995</v>
      </c>
      <c r="DG7" s="25">
        <v>90.12</v>
      </c>
      <c r="DH7" s="25">
        <v>44.2</v>
      </c>
      <c r="DI7" s="25">
        <v>45.05</v>
      </c>
      <c r="DJ7" s="25">
        <v>46.88</v>
      </c>
      <c r="DK7" s="25">
        <v>48.64</v>
      </c>
      <c r="DL7" s="25">
        <v>50.33</v>
      </c>
      <c r="DM7" s="25">
        <v>46.61</v>
      </c>
      <c r="DN7" s="25">
        <v>47.97</v>
      </c>
      <c r="DO7" s="25">
        <v>49.12</v>
      </c>
      <c r="DP7" s="25">
        <v>49.39</v>
      </c>
      <c r="DQ7" s="25">
        <v>50.75</v>
      </c>
      <c r="DR7" s="25">
        <v>50.88</v>
      </c>
      <c r="DS7" s="25">
        <v>30.94</v>
      </c>
      <c r="DT7" s="25">
        <v>30.79</v>
      </c>
      <c r="DU7" s="25">
        <v>30.63</v>
      </c>
      <c r="DV7" s="25">
        <v>30.96</v>
      </c>
      <c r="DW7" s="25">
        <v>29.74</v>
      </c>
      <c r="DX7" s="25">
        <v>10.84</v>
      </c>
      <c r="DY7" s="25">
        <v>15.33</v>
      </c>
      <c r="DZ7" s="25">
        <v>16.760000000000002</v>
      </c>
      <c r="EA7" s="25">
        <v>18.57</v>
      </c>
      <c r="EB7" s="25">
        <v>21.14</v>
      </c>
      <c r="EC7" s="25">
        <v>22.3</v>
      </c>
      <c r="ED7" s="25">
        <v>3.19</v>
      </c>
      <c r="EE7" s="25">
        <v>0.04</v>
      </c>
      <c r="EF7" s="25">
        <v>0.08</v>
      </c>
      <c r="EG7" s="25">
        <v>0</v>
      </c>
      <c r="EH7" s="25">
        <v>0</v>
      </c>
      <c r="EI7" s="25">
        <v>0.39</v>
      </c>
      <c r="EJ7" s="25">
        <v>0.43</v>
      </c>
      <c r="EK7" s="25">
        <v>0.42</v>
      </c>
      <c r="EL7" s="25">
        <v>0.44</v>
      </c>
      <c r="EM7" s="25">
        <v>0.5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2023-01-17T07:42:51Z</cp:lastPrinted>
  <dcterms:created xsi:type="dcterms:W3CDTF">2022-12-01T01:00:48Z</dcterms:created>
  <dcterms:modified xsi:type="dcterms:W3CDTF">2023-01-23T00:47:00Z</dcterms:modified>
  <cp:category/>
</cp:coreProperties>
</file>