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j-nyuu\Desktop\令和４年度\経営分析\【経営比較分析表】2021_244724_47_1718\"/>
    </mc:Choice>
  </mc:AlternateContent>
  <xr:revisionPtr revIDLastSave="0" documentId="13_ncr:1_{598D1DBC-38DA-457E-8C40-C14D23102C9E}" xr6:coauthVersionLast="36" xr6:coauthVersionMax="36" xr10:uidLastSave="{00000000-0000-0000-0000-000000000000}"/>
  <workbookProtection workbookAlgorithmName="SHA-512" workbookHashValue="D1FrL16IBaPPDNhez4C1XaS6RulszEVuNwyOOA2l60zE4NvEnk6JWawkCZrGwN+wNGBsAeR3yvMkA/4Zzw3mSA==" workbookSaltValue="BYnYCnwXJMrNfXCSqx2RJ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L10" i="4"/>
  <c r="P10" i="4"/>
  <c r="I10" i="4"/>
  <c r="AL8" i="4"/>
  <c r="W8" i="4"/>
  <c r="P8" i="4"/>
  <c r="I8" i="4"/>
  <c r="B6"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<sst xmlns="http://schemas.openxmlformats.org/spreadsheetml/2006/main" count="236" uniqueCount="120">
  <si>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</si>
  <si>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</si>
  <si>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</si>
  <si>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</si>
  <si>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</si>
  <si>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</si>
  <si>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</si>
  <si>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</si>
  <si>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</si>
  <si>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</si>
  <si>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</si>
  <si>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</si>
  <si>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</si>
  <si>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</si>
  <si>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</si>
  <si>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</si>
  <si>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</si>
  <si>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</si>
  <si>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</si>
  <si>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</si>
  <si>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</si>
  <si>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</si>
  <si>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</si>
  <si>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</si>
  <si>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</si>
  <si>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</si>
  <si>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</si>
  <si>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</si>
  <si>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</si>
  <si>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</si>
  <si>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</si>
  <si>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</si>
  <si>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</si>
  <si>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</si>
  <si>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</si>
  <si>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</si>
  <si>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</si>
  <si>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</si>
  <si>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</si>
  <si>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</si>
  <si>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</si>
  <si>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</si>
  <si>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</si>
  <si>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</si>
  <si>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</si>
  <si>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</si>
  <si>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</si>
  <si>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</si>
  <si>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</si>
  <si>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</si>
  <si>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</si>
  <si>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</si>
  <si>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</si>
  <si>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</si>
  <si>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</si>
  <si>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</si>
  <si>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</si>
  <si>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</si>
  <si>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</si>
  <si>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</si>
  <si>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</si>
  <si>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</si>
  <si>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</si>
  <si>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</si>
  <si>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</si>
  <si>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</si>
  <si>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</si>
  <si>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</si>
  <si>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</si>
  <si>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</si>
  <si>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</si>
  <si>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</si>
  <si>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</si>
  <si>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</si>
  <si>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</si>
  <si>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</si>
  <si>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</si>
  <si>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</si>
  <si>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</si>
  <si>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</si>
  <si>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</si>
  <si>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</si>
  <si>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</si>
  <si>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</si>
  <si>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</si>
  <si>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</si>
  <si>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</si>
  <si>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</si>
  <si>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</si>
  <si>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</si>
  <si>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</si>
  <si>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</si>
  <si>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</si>
  <si>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</si>
  <si>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</si>
  <si>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</si>
  <si>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</si>
  <si>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</si>
  <si>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</si>
  <si>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</si>
  <si>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</si>
  <si>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</si>
  <si>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</si>
  <si>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</si>
  <si>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</si>
  <si>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</si>
  <si>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</si>
  <si>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</si>
  <si>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</si>
  <si>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</si>
  <si>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</si>
  <si>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</si>
  <si>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</si>
  <si>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</si>
  <si>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</si>
  <si>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</si>
  <si>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</si>
  <si>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水洗化率は類似団体平均値を上回っているが、施設利用率は全体的には減少傾向であるため、より一層の水洗化率及び施設利用率の向上を図るため、加入促進が必要となる。
また、収益的収支比率及び経費回収率は全体的には増加傾向であるが、料金収入による経営が賄えておらず一般会計からの繰入れにより運営している事から将来的には料金改定も視野に入れ検討する事が必要と思われる。</t>
    <rPh sb="0" eb="3">
      <t>スイセンカ</t>
    </rPh>
    <rPh sb="3" eb="4">
      <t>リツ</t>
    </rPh>
    <rPh sb="5" eb="7">
      <t>ルイジ</t>
    </rPh>
    <rPh sb="7" eb="9">
      <t>ダンタイ</t>
    </rPh>
    <rPh sb="9" eb="12">
      <t>ヘイキンチ</t>
    </rPh>
    <rPh sb="13" eb="15">
      <t>ウワマワ</t>
    </rPh>
    <rPh sb="21" eb="23">
      <t>シセツ</t>
    </rPh>
    <rPh sb="23" eb="26">
      <t>リヨウリツ</t>
    </rPh>
    <rPh sb="27" eb="30">
      <t>ゼンタイテキ</t>
    </rPh>
    <rPh sb="32" eb="34">
      <t>ゲンショウ</t>
    </rPh>
    <rPh sb="34" eb="36">
      <t>ケイコウ</t>
    </rPh>
    <rPh sb="44" eb="46">
      <t>イッソウ</t>
    </rPh>
    <rPh sb="47" eb="50">
      <t>スイセンカ</t>
    </rPh>
    <rPh sb="50" eb="51">
      <t>リツ</t>
    </rPh>
    <rPh sb="51" eb="52">
      <t>オヨ</t>
    </rPh>
    <rPh sb="53" eb="55">
      <t>シセツ</t>
    </rPh>
    <rPh sb="55" eb="58">
      <t>リヨウリツ</t>
    </rPh>
    <rPh sb="59" eb="61">
      <t>コウジョウ</t>
    </rPh>
    <rPh sb="62" eb="63">
      <t>ハカ</t>
    </rPh>
    <rPh sb="67" eb="69">
      <t>カニュウ</t>
    </rPh>
    <rPh sb="69" eb="71">
      <t>ソクシン</t>
    </rPh>
    <rPh sb="72" eb="74">
      <t>ヒツヨウ</t>
    </rPh>
    <rPh sb="82" eb="85">
      <t>シュウエキテキ</t>
    </rPh>
    <rPh sb="85" eb="87">
      <t>シュウシ</t>
    </rPh>
    <rPh sb="87" eb="89">
      <t>ヒリツ</t>
    </rPh>
    <rPh sb="89" eb="90">
      <t>オヨ</t>
    </rPh>
    <rPh sb="91" eb="93">
      <t>ケイヒ</t>
    </rPh>
    <rPh sb="93" eb="95">
      <t>カイシュウ</t>
    </rPh>
    <rPh sb="95" eb="96">
      <t>リツ</t>
    </rPh>
    <rPh sb="97" eb="99">
      <t>ゼンタイ</t>
    </rPh>
    <rPh sb="99" eb="100">
      <t>テキ</t>
    </rPh>
    <rPh sb="102" eb="104">
      <t>ゾウカ</t>
    </rPh>
    <rPh sb="104" eb="106">
      <t>ケイコウ</t>
    </rPh>
    <rPh sb="111" eb="113">
      <t>リョウキン</t>
    </rPh>
    <rPh sb="113" eb="115">
      <t>シュウニュウ</t>
    </rPh>
    <rPh sb="118" eb="120">
      <t>ケイエイ</t>
    </rPh>
    <rPh sb="121" eb="122">
      <t>マカナ</t>
    </rPh>
    <rPh sb="127" eb="129">
      <t>イッパン</t>
    </rPh>
    <rPh sb="129" eb="131">
      <t>カイケイ</t>
    </rPh>
    <rPh sb="134" eb="136">
      <t>クリイレ</t>
    </rPh>
    <rPh sb="140" eb="142">
      <t>ウンエイ</t>
    </rPh>
    <rPh sb="146" eb="147">
      <t>コト</t>
    </rPh>
    <rPh sb="149" eb="152">
      <t>ショウライテキ</t>
    </rPh>
    <rPh sb="154" eb="156">
      <t>リョウキン</t>
    </rPh>
    <rPh sb="156" eb="158">
      <t>カイテイ</t>
    </rPh>
    <rPh sb="159" eb="161">
      <t>シヤ</t>
    </rPh>
    <rPh sb="162" eb="163">
      <t>イ</t>
    </rPh>
    <rPh sb="164" eb="166">
      <t>ケントウ</t>
    </rPh>
    <rPh sb="168" eb="169">
      <t>コト</t>
    </rPh>
    <rPh sb="170" eb="172">
      <t>ヒツヨウ</t>
    </rPh>
    <rPh sb="173" eb="174">
      <t>オモ</t>
    </rPh>
    <phoneticPr fontId="4"/>
  </si>
  <si>
    <t>H29年度で漁集における管路の布設工事は完了したが、初期に布設された地区では発生ガス等による損傷等で施設及び管路に影響があるため、R１から長寿命化計画を立てて管路施設、下水処理施設の更新工事を行なっている。</t>
    <rPh sb="3" eb="5">
      <t>ネンド</t>
    </rPh>
    <rPh sb="6" eb="7">
      <t>ギョ</t>
    </rPh>
    <rPh sb="7" eb="8">
      <t>シュウ</t>
    </rPh>
    <rPh sb="12" eb="14">
      <t>カンロ</t>
    </rPh>
    <rPh sb="15" eb="17">
      <t>フセツ</t>
    </rPh>
    <rPh sb="17" eb="19">
      <t>コウジ</t>
    </rPh>
    <rPh sb="20" eb="22">
      <t>カンリョウ</t>
    </rPh>
    <rPh sb="26" eb="28">
      <t>ショキ</t>
    </rPh>
    <rPh sb="29" eb="31">
      <t>フセツ</t>
    </rPh>
    <rPh sb="34" eb="36">
      <t>チク</t>
    </rPh>
    <rPh sb="38" eb="40">
      <t>ハッセイ</t>
    </rPh>
    <rPh sb="42" eb="43">
      <t>トウ</t>
    </rPh>
    <rPh sb="46" eb="48">
      <t>ソンショウ</t>
    </rPh>
    <rPh sb="48" eb="49">
      <t>トウ</t>
    </rPh>
    <rPh sb="50" eb="52">
      <t>シセツ</t>
    </rPh>
    <rPh sb="52" eb="53">
      <t>オヨ</t>
    </rPh>
    <rPh sb="54" eb="56">
      <t>カンロ</t>
    </rPh>
    <rPh sb="57" eb="59">
      <t>エイキョウ</t>
    </rPh>
    <rPh sb="69" eb="73">
      <t>チョウジュミョウカ</t>
    </rPh>
    <rPh sb="73" eb="75">
      <t>ケイカク</t>
    </rPh>
    <rPh sb="76" eb="77">
      <t>タ</t>
    </rPh>
    <rPh sb="79" eb="81">
      <t>カンロ</t>
    </rPh>
    <rPh sb="81" eb="83">
      <t>シセツ</t>
    </rPh>
    <rPh sb="84" eb="86">
      <t>ゲスイ</t>
    </rPh>
    <rPh sb="86" eb="88">
      <t>ショリ</t>
    </rPh>
    <rPh sb="88" eb="90">
      <t>シセツ</t>
    </rPh>
    <rPh sb="91" eb="93">
      <t>コウシン</t>
    </rPh>
    <rPh sb="93" eb="95">
      <t>コウジ</t>
    </rPh>
    <rPh sb="96" eb="97">
      <t>オコ</t>
    </rPh>
    <phoneticPr fontId="4"/>
  </si>
  <si>
    <t>一部、処理施設の老朽化が進んでいることから経費回収率は年々増加して今後も長寿命化計画による更新工事を進捗させることにより、維持管理コストの削減を行ない経費回収率を向上させていく必要がある。</t>
    <rPh sb="0" eb="2">
      <t>イチブ</t>
    </rPh>
    <rPh sb="3" eb="5">
      <t>ショリ</t>
    </rPh>
    <rPh sb="5" eb="7">
      <t>シセツ</t>
    </rPh>
    <rPh sb="8" eb="11">
      <t>ロウキュウカ</t>
    </rPh>
    <rPh sb="12" eb="13">
      <t>スス</t>
    </rPh>
    <rPh sb="21" eb="23">
      <t>ケイヒ</t>
    </rPh>
    <rPh sb="23" eb="25">
      <t>カイシュウ</t>
    </rPh>
    <rPh sb="25" eb="26">
      <t>リツ</t>
    </rPh>
    <rPh sb="27" eb="29">
      <t>ネンネン</t>
    </rPh>
    <rPh sb="29" eb="31">
      <t>ゾウカ</t>
    </rPh>
    <rPh sb="33" eb="35">
      <t>コンゴ</t>
    </rPh>
    <rPh sb="36" eb="40">
      <t>チョウジュミョウカ</t>
    </rPh>
    <rPh sb="40" eb="42">
      <t>ケイカク</t>
    </rPh>
    <rPh sb="45" eb="47">
      <t>コウシン</t>
    </rPh>
    <rPh sb="47" eb="49">
      <t>コウジ</t>
    </rPh>
    <rPh sb="50" eb="52">
      <t>シンチョク</t>
    </rPh>
    <rPh sb="61" eb="63">
      <t>イジ</t>
    </rPh>
    <rPh sb="63" eb="65">
      <t>カンリ</t>
    </rPh>
    <rPh sb="69" eb="71">
      <t>サクゲン</t>
    </rPh>
    <rPh sb="72" eb="73">
      <t>オコ</t>
    </rPh>
    <rPh sb="75" eb="77">
      <t>ケイヒ</t>
    </rPh>
    <rPh sb="77" eb="79">
      <t>カイシュウ</t>
    </rPh>
    <rPh sb="79" eb="80">
      <t>リツ</t>
    </rPh>
    <rPh sb="81" eb="83">
      <t>コウジョウ</t>
    </rPh>
    <rPh sb="88" eb="9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</si>
</sst>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2.2200000000000002</c:v>
                </c:pt>
                <c:pt idx="1">
                  <c:v>0</c:v>
                </c:pt>
                <c:pt idx="2" formatCode="#,##0.00;&quot;△&quot;#,##0.00;&quot;-&quot;">
                  <c:v>0.05</c:v>
                </c:pt>
                <c:pt idx="3">
                  <c:v>0</c:v>
                </c:pt>
                <c:pt idx="4">
                  <c:v>0</c:v>
                </c:pt>
              </c:numCache>
            </c:numRef>
          </c:val>
          <c:extLst>
            <c:ext xmlns:c16="http://schemas.microsoft.com/office/drawing/2014/chart" uri="{C3380CC4-5D6E-409C-BE32-E72D297353CC}">
              <c16:uniqueId val="{00000000-12DF-47ED-BD9E-79B1ACD6C68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12DF-47ED-BD9E-79B1ACD6C68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29.81</c:v>
                </c:pt>
                <c:pt idx="1">
                  <c:v>29.67</c:v>
                </c:pt>
                <c:pt idx="2">
                  <c:v>43.81</c:v>
                </c:pt>
                <c:pt idx="3">
                  <c:v>22.96</c:v>
                </c:pt>
                <c:pt idx="4" formatCode="#,##0.00;&quot;△&quot;#,##0.00">
                  <c:v>0</c:v>
                </c:pt>
              </c:numCache>
            </c:numRef>
          </c:val>
          <c:extLst>
            <c:ext xmlns:c16="http://schemas.microsoft.com/office/drawing/2014/chart" uri="{C3380CC4-5D6E-409C-BE32-E72D297353CC}">
              <c16:uniqueId val="{00000000-C0FD-4620-8F4E-A25064164CC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C0FD-4620-8F4E-A25064164CC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89.77</c:v>
                </c:pt>
                <c:pt idx="1">
                  <c:v>93.29</c:v>
                </c:pt>
                <c:pt idx="2">
                  <c:v>96.22</c:v>
                </c:pt>
                <c:pt idx="3">
                  <c:v>94.37</c:v>
                </c:pt>
                <c:pt idx="4">
                  <c:v>94.74</c:v>
                </c:pt>
              </c:numCache>
            </c:numRef>
          </c:val>
          <c:extLst>
            <c:ext xmlns:c16="http://schemas.microsoft.com/office/drawing/2014/chart" uri="{C3380CC4-5D6E-409C-BE32-E72D297353CC}">
              <c16:uniqueId val="{00000000-5B35-4F22-A320-F6B4AAC6108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5B35-4F22-A320-F6B4AAC6108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159.19</c:v>
                </c:pt>
                <c:pt idx="1">
                  <c:v>74.37</c:v>
                </c:pt>
                <c:pt idx="2">
                  <c:v>71.67</c:v>
                </c:pt>
                <c:pt idx="3">
                  <c:v>73.61</c:v>
                </c:pt>
                <c:pt idx="4">
                  <c:v>81.599999999999994</c:v>
                </c:pt>
              </c:numCache>
            </c:numRef>
          </c:val>
          <c:extLst>
            <c:ext xmlns:c16="http://schemas.microsoft.com/office/drawing/2014/chart" uri="{C3380CC4-5D6E-409C-BE32-E72D297353CC}">
              <c16:uniqueId val="{00000000-0BEA-431E-8426-4A74FB30030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EA-431E-8426-4A74FB30030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28-46D3-8FBE-7D260B82932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28-46D3-8FBE-7D260B82932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59-419E-AA45-F2BE24B4E69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59-419E-AA45-F2BE24B4E69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FE-45BE-AE29-20FE6CA94AE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FE-45BE-AE29-20FE6CA94AE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91-498A-939A-525078656B4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91-498A-939A-525078656B4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855.67</c:v>
                </c:pt>
                <c:pt idx="1">
                  <c:v>789.14</c:v>
                </c:pt>
                <c:pt idx="2">
                  <c:v>737.83</c:v>
                </c:pt>
                <c:pt idx="3">
                  <c:v>540.64</c:v>
                </c:pt>
                <c:pt idx="4" formatCode="#,##0.00;&quot;△&quot;#,##0.00">
                  <c:v>0</c:v>
                </c:pt>
              </c:numCache>
            </c:numRef>
          </c:val>
          <c:extLst>
            <c:ext xmlns:c16="http://schemas.microsoft.com/office/drawing/2014/chart" uri="{C3380CC4-5D6E-409C-BE32-E72D297353CC}">
              <c16:uniqueId val="{00000000-C276-4180-9AC0-7F54EA6FB78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C276-4180-9AC0-7F54EA6FB78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50.06</c:v>
                </c:pt>
                <c:pt idx="1">
                  <c:v>44.91</c:v>
                </c:pt>
                <c:pt idx="2">
                  <c:v>42.08</c:v>
                </c:pt>
                <c:pt idx="3">
                  <c:v>49.33</c:v>
                </c:pt>
                <c:pt idx="4">
                  <c:v>50.76</c:v>
                </c:pt>
              </c:numCache>
            </c:numRef>
          </c:val>
          <c:extLst>
            <c:ext xmlns:c16="http://schemas.microsoft.com/office/drawing/2014/chart" uri="{C3380CC4-5D6E-409C-BE32-E72D297353CC}">
              <c16:uniqueId val="{00000000-D6BF-4518-908A-EE9F77AB55D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D6BF-4518-908A-EE9F77AB55D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363.16</c:v>
                </c:pt>
                <c:pt idx="1">
                  <c:v>413</c:v>
                </c:pt>
                <c:pt idx="2">
                  <c:v>444.21</c:v>
                </c:pt>
                <c:pt idx="3">
                  <c:v>508.06</c:v>
                </c:pt>
                <c:pt idx="4">
                  <c:v>372.74</c:v>
                </c:pt>
              </c:numCache>
            </c:numRef>
          </c:val>
          <c:extLst>
            <c:ext xmlns:c16="http://schemas.microsoft.com/office/drawing/2014/chart" uri="{C3380CC4-5D6E-409C-BE32-E72D297353CC}">
              <c16:uniqueId val="{00000000-EA2C-4355-AEC7-3E149E8CBF0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EA2C-4355-AEC7-3E149E8CBF0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南伊勢町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漁業集落排水</v>
      </c>
      <c r="Q8" s="35"/>
      <c r="R8" s="35"/>
      <c r="S8" s="35"/>
      <c r="T8" s="35"/>
      <c r="U8" s="35"/>
      <c r="V8" s="35"/>
      <c r="W8" s="35" t="str">
        <f>データ!L6</f>
        <v>H2</v>
      </c>
      <c r="X8" s="35"/>
      <c r="Y8" s="35"/>
      <c r="Z8" s="35"/>
      <c r="AA8" s="35"/>
      <c r="AB8" s="35"/>
      <c r="AC8" s="35"/>
      <c r="AD8" s="36" t="str">
        <f>データ!$M$6</f>
        <v>非設置</v>
      </c>
      <c r="AE8" s="36"/>
      <c r="AF8" s="36"/>
      <c r="AG8" s="36"/>
      <c r="AH8" s="36"/>
      <c r="AI8" s="36"/>
      <c r="AJ8" s="36"/>
      <c r="AK8" s="3"/>
      <c r="AL8" s="37">
        <f>データ!S6</f>
        <v>11637</v>
      </c>
      <c r="AM8" s="37"/>
      <c r="AN8" s="37"/>
      <c r="AO8" s="37"/>
      <c r="AP8" s="37"/>
      <c r="AQ8" s="37"/>
      <c r="AR8" s="37"/>
      <c r="AS8" s="37"/>
      <c r="AT8" s="38">
        <f>データ!T6</f>
        <v>241.89</v>
      </c>
      <c r="AU8" s="38"/>
      <c r="AV8" s="38"/>
      <c r="AW8" s="38"/>
      <c r="AX8" s="38"/>
      <c r="AY8" s="38"/>
      <c r="AZ8" s="38"/>
      <c r="BA8" s="38"/>
      <c r="BB8" s="38">
        <f>データ!U6</f>
        <v>48.11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37.58</v>
      </c>
      <c r="Q10" s="38"/>
      <c r="R10" s="38"/>
      <c r="S10" s="38"/>
      <c r="T10" s="38"/>
      <c r="U10" s="38"/>
      <c r="V10" s="38"/>
      <c r="W10" s="38">
        <f>データ!Q6</f>
        <v>100</v>
      </c>
      <c r="X10" s="38"/>
      <c r="Y10" s="38"/>
      <c r="Z10" s="38"/>
      <c r="AA10" s="38"/>
      <c r="AB10" s="38"/>
      <c r="AC10" s="38"/>
      <c r="AD10" s="37">
        <f>データ!R6</f>
        <v>3410</v>
      </c>
      <c r="AE10" s="37"/>
      <c r="AF10" s="37"/>
      <c r="AG10" s="37"/>
      <c r="AH10" s="37"/>
      <c r="AI10" s="37"/>
      <c r="AJ10" s="37"/>
      <c r="AK10" s="2"/>
      <c r="AL10" s="37">
        <f>データ!V6</f>
        <v>4315</v>
      </c>
      <c r="AM10" s="37"/>
      <c r="AN10" s="37"/>
      <c r="AO10" s="37"/>
      <c r="AP10" s="37"/>
      <c r="AQ10" s="37"/>
      <c r="AR10" s="37"/>
      <c r="AS10" s="37"/>
      <c r="AT10" s="38">
        <f>データ!W6</f>
        <v>1.88</v>
      </c>
      <c r="AU10" s="38"/>
      <c r="AV10" s="38"/>
      <c r="AW10" s="38"/>
      <c r="AX10" s="38"/>
      <c r="AY10" s="38"/>
      <c r="AZ10" s="38"/>
      <c r="BA10" s="38"/>
      <c r="BB10" s="38">
        <f>データ!X6</f>
        <v>2295.21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44</v>
      </c>
      <c r="N86" s="12" t="s">
        <v>45</v>
      </c>
      <c r="O86" s="12" t="str">
        <f>データ!EO6</f>
        <v>【0.01】</v>
      </c>
    </row>
  </sheetData>
  <sheetProtection algorithmName="SHA-512" hashValue="D6cSuXVcYpS75SWbsNdl3dx8uxRfsJ342vjv15DWD+rEyR/atOQtQ46QITqAjC7pIXJ+72n1kAARdAyTjd+fdQ==" saltValue="5fa1LiWHFxbQNsqWvU0xf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244724</v>
      </c>
      <c r="D6" s="19">
        <f t="shared" si="3"/>
        <v>47</v>
      </c>
      <c r="E6" s="19">
        <f t="shared" si="3"/>
        <v>17</v>
      </c>
      <c r="F6" s="19">
        <f t="shared" si="3"/>
        <v>6</v>
      </c>
      <c r="G6" s="19">
        <f t="shared" si="3"/>
        <v>0</v>
      </c>
      <c r="H6" s="19" t="str">
        <f t="shared" si="3"/>
        <v>三重県　南伊勢町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37.58</v>
      </c>
      <c r="Q6" s="20">
        <f t="shared" si="3"/>
        <v>100</v>
      </c>
      <c r="R6" s="20">
        <f t="shared" si="3"/>
        <v>3410</v>
      </c>
      <c r="S6" s="20">
        <f t="shared" si="3"/>
        <v>11637</v>
      </c>
      <c r="T6" s="20">
        <f t="shared" si="3"/>
        <v>241.89</v>
      </c>
      <c r="U6" s="20">
        <f t="shared" si="3"/>
        <v>48.11</v>
      </c>
      <c r="V6" s="20">
        <f t="shared" si="3"/>
        <v>4315</v>
      </c>
      <c r="W6" s="20">
        <f t="shared" si="3"/>
        <v>1.88</v>
      </c>
      <c r="X6" s="20">
        <f t="shared" si="3"/>
        <v>2295.21</v>
      </c>
      <c r="Y6" s="21">
        <f>IF(Y7="",NA(),Y7)</f>
        <v>159.19</v>
      </c>
      <c r="Z6" s="21">
        <f t="shared" ref="Z6:AH6" si="4">IF(Z7="",NA(),Z7)</f>
        <v>74.37</v>
      </c>
      <c r="AA6" s="21">
        <f t="shared" si="4"/>
        <v>71.67</v>
      </c>
      <c r="AB6" s="21">
        <f t="shared" si="4"/>
        <v>73.61</v>
      </c>
      <c r="AC6" s="21">
        <f t="shared" si="4"/>
        <v>81.599999999999994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855.67</v>
      </c>
      <c r="BG6" s="21">
        <f t="shared" ref="BG6:BO6" si="7">IF(BG7="",NA(),BG7)</f>
        <v>789.14</v>
      </c>
      <c r="BH6" s="21">
        <f t="shared" si="7"/>
        <v>737.83</v>
      </c>
      <c r="BI6" s="21">
        <f t="shared" si="7"/>
        <v>540.64</v>
      </c>
      <c r="BJ6" s="20">
        <f t="shared" si="7"/>
        <v>0</v>
      </c>
      <c r="BK6" s="21">
        <f t="shared" si="7"/>
        <v>1060.8599999999999</v>
      </c>
      <c r="BL6" s="21">
        <f t="shared" si="7"/>
        <v>1006.65</v>
      </c>
      <c r="BM6" s="21">
        <f t="shared" si="7"/>
        <v>998.42</v>
      </c>
      <c r="BN6" s="21">
        <f t="shared" si="7"/>
        <v>1095.52</v>
      </c>
      <c r="BO6" s="21">
        <f t="shared" si="7"/>
        <v>1056.55</v>
      </c>
      <c r="BP6" s="20" t="str">
        <f>IF(BP7="","",IF(BP7="-","【-】","【"&amp;SUBSTITUTE(TEXT(BP7,"#,##0.00"),"-","△")&amp;"】"))</f>
        <v>【974.72】</v>
      </c>
      <c r="BQ6" s="21">
        <f>IF(BQ7="",NA(),BQ7)</f>
        <v>50.06</v>
      </c>
      <c r="BR6" s="21">
        <f t="shared" ref="BR6:BZ6" si="8">IF(BR7="",NA(),BR7)</f>
        <v>44.91</v>
      </c>
      <c r="BS6" s="21">
        <f t="shared" si="8"/>
        <v>42.08</v>
      </c>
      <c r="BT6" s="21">
        <f t="shared" si="8"/>
        <v>49.33</v>
      </c>
      <c r="BU6" s="21">
        <f t="shared" si="8"/>
        <v>50.76</v>
      </c>
      <c r="BV6" s="21">
        <f t="shared" si="8"/>
        <v>45.81</v>
      </c>
      <c r="BW6" s="21">
        <f t="shared" si="8"/>
        <v>43.43</v>
      </c>
      <c r="BX6" s="21">
        <f t="shared" si="8"/>
        <v>41.41</v>
      </c>
      <c r="BY6" s="21">
        <f t="shared" si="8"/>
        <v>39.64</v>
      </c>
      <c r="BZ6" s="21">
        <f t="shared" si="8"/>
        <v>40</v>
      </c>
      <c r="CA6" s="20" t="str">
        <f>IF(CA7="","",IF(CA7="-","【-】","【"&amp;SUBSTITUTE(TEXT(CA7,"#,##0.00"),"-","△")&amp;"】"))</f>
        <v>【44.22】</v>
      </c>
      <c r="CB6" s="21">
        <f>IF(CB7="",NA(),CB7)</f>
        <v>363.16</v>
      </c>
      <c r="CC6" s="21">
        <f t="shared" ref="CC6:CK6" si="9">IF(CC7="",NA(),CC7)</f>
        <v>413</v>
      </c>
      <c r="CD6" s="21">
        <f t="shared" si="9"/>
        <v>444.21</v>
      </c>
      <c r="CE6" s="21">
        <f t="shared" si="9"/>
        <v>508.06</v>
      </c>
      <c r="CF6" s="21">
        <f t="shared" si="9"/>
        <v>372.74</v>
      </c>
      <c r="CG6" s="21">
        <f t="shared" si="9"/>
        <v>383.92</v>
      </c>
      <c r="CH6" s="21">
        <f t="shared" si="9"/>
        <v>400.44</v>
      </c>
      <c r="CI6" s="21">
        <f t="shared" si="9"/>
        <v>417.56</v>
      </c>
      <c r="CJ6" s="21">
        <f t="shared" si="9"/>
        <v>449.72</v>
      </c>
      <c r="CK6" s="21">
        <f t="shared" si="9"/>
        <v>437.27</v>
      </c>
      <c r="CL6" s="20" t="str">
        <f>IF(CL7="","",IF(CL7="-","【-】","【"&amp;SUBSTITUTE(TEXT(CL7,"#,##0.00"),"-","△")&amp;"】"))</f>
        <v>【392.85】</v>
      </c>
      <c r="CM6" s="21">
        <f>IF(CM7="",NA(),CM7)</f>
        <v>29.81</v>
      </c>
      <c r="CN6" s="21">
        <f t="shared" ref="CN6:CV6" si="10">IF(CN7="",NA(),CN7)</f>
        <v>29.67</v>
      </c>
      <c r="CO6" s="21">
        <f t="shared" si="10"/>
        <v>43.81</v>
      </c>
      <c r="CP6" s="21">
        <f t="shared" si="10"/>
        <v>22.96</v>
      </c>
      <c r="CQ6" s="20">
        <f t="shared" si="10"/>
        <v>0</v>
      </c>
      <c r="CR6" s="21">
        <f t="shared" si="10"/>
        <v>33.21</v>
      </c>
      <c r="CS6" s="21">
        <f t="shared" si="10"/>
        <v>32.229999999999997</v>
      </c>
      <c r="CT6" s="21">
        <f t="shared" si="10"/>
        <v>32.479999999999997</v>
      </c>
      <c r="CU6" s="21">
        <f t="shared" si="10"/>
        <v>30.19</v>
      </c>
      <c r="CV6" s="21">
        <f t="shared" si="10"/>
        <v>28.77</v>
      </c>
      <c r="CW6" s="20" t="str">
        <f>IF(CW7="","",IF(CW7="-","【-】","【"&amp;SUBSTITUTE(TEXT(CW7,"#,##0.00"),"-","△")&amp;"】"))</f>
        <v>【32.23】</v>
      </c>
      <c r="CX6" s="21">
        <f>IF(CX7="",NA(),CX7)</f>
        <v>89.77</v>
      </c>
      <c r="CY6" s="21">
        <f t="shared" ref="CY6:DG6" si="11">IF(CY7="",NA(),CY7)</f>
        <v>93.29</v>
      </c>
      <c r="CZ6" s="21">
        <f t="shared" si="11"/>
        <v>96.22</v>
      </c>
      <c r="DA6" s="21">
        <f t="shared" si="11"/>
        <v>94.37</v>
      </c>
      <c r="DB6" s="21">
        <f t="shared" si="11"/>
        <v>94.74</v>
      </c>
      <c r="DC6" s="21">
        <f t="shared" si="11"/>
        <v>79.98</v>
      </c>
      <c r="DD6" s="21">
        <f t="shared" si="11"/>
        <v>80.8</v>
      </c>
      <c r="DE6" s="21">
        <f t="shared" si="11"/>
        <v>79.2</v>
      </c>
      <c r="DF6" s="21">
        <f t="shared" si="11"/>
        <v>79.09</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2.2200000000000002</v>
      </c>
      <c r="EF6" s="20">
        <f t="shared" ref="EF6:EN6" si="14">IF(EF7="",NA(),EF7)</f>
        <v>0</v>
      </c>
      <c r="EG6" s="21">
        <f t="shared" si="14"/>
        <v>0.05</v>
      </c>
      <c r="EH6" s="20">
        <f t="shared" si="14"/>
        <v>0</v>
      </c>
      <c r="EI6" s="20">
        <f t="shared" si="14"/>
        <v>0</v>
      </c>
      <c r="EJ6" s="21">
        <f t="shared" si="14"/>
        <v>0.09</v>
      </c>
      <c r="EK6" s="21">
        <f t="shared" si="14"/>
        <v>0.02</v>
      </c>
      <c r="EL6" s="21">
        <f t="shared" si="14"/>
        <v>0.01</v>
      </c>
      <c r="EM6" s="21">
        <f t="shared" si="14"/>
        <v>1.6</v>
      </c>
      <c r="EN6" s="21">
        <f t="shared" si="14"/>
        <v>0.01</v>
      </c>
      <c r="EO6" s="20" t="str">
        <f>IF(EO7="","",IF(EO7="-","【-】","【"&amp;SUBSTITUTE(TEXT(EO7,"#,##0.00"),"-","△")&amp;"】"))</f>
        <v>【0.01】</v>
      </c>
    </row>
    <row r="7" spans="1:145" s="22" customFormat="1" x14ac:dyDescent="0.15">
      <c r="A7" s="14"/>
      <c r="B7" s="23">
        <v>2021</v>
      </c>
      <c r="C7" s="23">
        <v>244724</v>
      </c>
      <c r="D7" s="23">
        <v>47</v>
      </c>
      <c r="E7" s="23">
        <v>17</v>
      </c>
      <c r="F7" s="23">
        <v>6</v>
      </c>
      <c r="G7" s="23">
        <v>0</v>
      </c>
      <c r="H7" s="23" t="s">
        <v>99</v>
      </c>
      <c r="I7" s="23" t="s">
        <v>100</v>
      </c>
      <c r="J7" s="23" t="s">
        <v>101</v>
      </c>
      <c r="K7" s="23" t="s">
        <v>102</v>
      </c>
      <c r="L7" s="23" t="s">
        <v>103</v>
      </c>
      <c r="M7" s="23" t="s">
        <v>104</v>
      </c>
      <c r="N7" s="24" t="s">
        <v>105</v>
      </c>
      <c r="O7" s="24" t="s">
        <v>106</v>
      </c>
      <c r="P7" s="24">
        <v>37.58</v>
      </c>
      <c r="Q7" s="24">
        <v>100</v>
      </c>
      <c r="R7" s="24">
        <v>3410</v>
      </c>
      <c r="S7" s="24">
        <v>11637</v>
      </c>
      <c r="T7" s="24">
        <v>241.89</v>
      </c>
      <c r="U7" s="24">
        <v>48.11</v>
      </c>
      <c r="V7" s="24">
        <v>4315</v>
      </c>
      <c r="W7" s="24">
        <v>1.88</v>
      </c>
      <c r="X7" s="24">
        <v>2295.21</v>
      </c>
      <c r="Y7" s="24">
        <v>159.19</v>
      </c>
      <c r="Z7" s="24">
        <v>74.37</v>
      </c>
      <c r="AA7" s="24">
        <v>71.67</v>
      </c>
      <c r="AB7" s="24">
        <v>73.61</v>
      </c>
      <c r="AC7" s="24">
        <v>81.599999999999994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855.67</v>
      </c>
      <c r="BG7" s="24">
        <v>789.14</v>
      </c>
      <c r="BH7" s="24">
        <v>737.83</v>
      </c>
      <c r="BI7" s="24">
        <v>540.64</v>
      </c>
      <c r="BJ7" s="24">
        <v>0</v>
      </c>
      <c r="BK7" s="24">
        <v>1060.8599999999999</v>
      </c>
      <c r="BL7" s="24">
        <v>1006.65</v>
      </c>
      <c r="BM7" s="24">
        <v>998.42</v>
      </c>
      <c r="BN7" s="24">
        <v>1095.52</v>
      </c>
      <c r="BO7" s="24">
        <v>1056.55</v>
      </c>
      <c r="BP7" s="24">
        <v>974.72</v>
      </c>
      <c r="BQ7" s="24">
        <v>50.06</v>
      </c>
      <c r="BR7" s="24">
        <v>44.91</v>
      </c>
      <c r="BS7" s="24">
        <v>42.08</v>
      </c>
      <c r="BT7" s="24">
        <v>49.33</v>
      </c>
      <c r="BU7" s="24">
        <v>50.76</v>
      </c>
      <c r="BV7" s="24">
        <v>45.81</v>
      </c>
      <c r="BW7" s="24">
        <v>43.43</v>
      </c>
      <c r="BX7" s="24">
        <v>41.41</v>
      </c>
      <c r="BY7" s="24">
        <v>39.64</v>
      </c>
      <c r="BZ7" s="24">
        <v>40</v>
      </c>
      <c r="CA7" s="24">
        <v>44.22</v>
      </c>
      <c r="CB7" s="24">
        <v>363.16</v>
      </c>
      <c r="CC7" s="24">
        <v>413</v>
      </c>
      <c r="CD7" s="24">
        <v>444.21</v>
      </c>
      <c r="CE7" s="24">
        <v>508.06</v>
      </c>
      <c r="CF7" s="24">
        <v>372.74</v>
      </c>
      <c r="CG7" s="24">
        <v>383.92</v>
      </c>
      <c r="CH7" s="24">
        <v>400.44</v>
      </c>
      <c r="CI7" s="24">
        <v>417.56</v>
      </c>
      <c r="CJ7" s="24">
        <v>449.72</v>
      </c>
      <c r="CK7" s="24">
        <v>437.27</v>
      </c>
      <c r="CL7" s="24">
        <v>392.85</v>
      </c>
      <c r="CM7" s="24">
        <v>29.81</v>
      </c>
      <c r="CN7" s="24">
        <v>29.67</v>
      </c>
      <c r="CO7" s="24">
        <v>43.81</v>
      </c>
      <c r="CP7" s="24">
        <v>22.96</v>
      </c>
      <c r="CQ7" s="24">
        <v>0</v>
      </c>
      <c r="CR7" s="24">
        <v>33.21</v>
      </c>
      <c r="CS7" s="24">
        <v>32.229999999999997</v>
      </c>
      <c r="CT7" s="24">
        <v>32.479999999999997</v>
      </c>
      <c r="CU7" s="24">
        <v>30.19</v>
      </c>
      <c r="CV7" s="24">
        <v>28.77</v>
      </c>
      <c r="CW7" s="24">
        <v>32.229999999999997</v>
      </c>
      <c r="CX7" s="24">
        <v>89.77</v>
      </c>
      <c r="CY7" s="24">
        <v>93.29</v>
      </c>
      <c r="CZ7" s="24">
        <v>96.22</v>
      </c>
      <c r="DA7" s="24">
        <v>94.37</v>
      </c>
      <c r="DB7" s="24">
        <v>94.74</v>
      </c>
      <c r="DC7" s="24">
        <v>79.98</v>
      </c>
      <c r="DD7" s="24">
        <v>80.8</v>
      </c>
      <c r="DE7" s="24">
        <v>79.2</v>
      </c>
      <c r="DF7" s="24">
        <v>79.09</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2.2200000000000002</v>
      </c>
      <c r="EF7" s="24">
        <v>0</v>
      </c>
      <c r="EG7" s="24">
        <v>0.05</v>
      </c>
      <c r="EH7" s="24">
        <v>0</v>
      </c>
      <c r="EI7" s="24">
        <v>0</v>
      </c>
      <c r="EJ7" s="24">
        <v>0.09</v>
      </c>
      <c r="EK7" s="24">
        <v>0.02</v>
      </c>
      <c r="EL7" s="24">
        <v>0.01</v>
      </c>
      <c r="EM7" s="24">
        <v>1.6</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2023-01-13T00:05:51Z</dcterms:created>
  <dcterms:modified xsi:type="dcterms:W3CDTF">2023-01-24T04:33:03Z</dcterms:modified>
  <cp:category/>
</cp:coreProperties>
</file>