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3.01.10 経営比較分析表（R3決算）\分析表\"/>
    </mc:Choice>
  </mc:AlternateContent>
  <xr:revisionPtr revIDLastSave="0" documentId="13_ncr:1_{62559FDD-F29C-45EF-999F-D2E29EC3A16F}" xr6:coauthVersionLast="36" xr6:coauthVersionMax="36" xr10:uidLastSave="{00000000-0000-0000-0000-000000000000}"/>
  <workbookProtection workbookAlgorithmName="SHA-512" workbookHashValue="tSbahwIux6SLDDLfcnOQhY1svHrm7SUogqyJCxq191A077AzbkM7TyL1vYxE4dd2FBtztJ82s460Eo78z5SUIw==" workbookSaltValue="sFY+oikuJHiLoE7DDAoaMQ=="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AL8" i="4" s="1"/>
  <c r="Q6" i="5"/>
  <c r="P6" i="5"/>
  <c r="P10" i="4" s="1"/>
  <c r="O6" i="5"/>
  <c r="N6" i="5"/>
  <c r="M6" i="5"/>
  <c r="AD8" i="4" s="1"/>
  <c r="L6" i="5"/>
  <c r="K6" i="5"/>
  <c r="P8" i="4" s="1"/>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I85" i="4"/>
  <c r="E85" i="4"/>
  <c r="BB10" i="4"/>
  <c r="AT10" i="4"/>
  <c r="AL10" i="4"/>
  <c r="W10" i="4"/>
  <c r="I10" i="4"/>
  <c r="B10" i="4"/>
  <c r="BB8" i="4"/>
  <c r="AT8" i="4"/>
  <c r="W8" i="4"/>
  <c r="I8" i="4"/>
  <c r="B8"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<sst xmlns="http://schemas.openxmlformats.org/spreadsheetml/2006/main" count="228" uniqueCount="113">
  <si>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</si>
  <si>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</si>
  <si>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</si>
  <si>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</si>
  <si>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</si>
  <si>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</si>
  <si>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</si>
  <si>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</si>
  <si>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</si>
  <si>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</si>
  <si>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</si>
  <si>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</si>
  <si>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</si>
  <si>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</si>
  <si>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</si>
  <si>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</si>
  <si>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</si>
  <si>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</si>
  <si>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</si>
  <si>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</si>
  <si>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</si>
  <si>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</si>
  <si>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</si>
  <si>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</si>
  <si>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</si>
  <si>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</si>
  <si>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</si>
  <si>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</si>
  <si>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</si>
  <si>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</si>
  <si>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</si>
  <si>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</si>
  <si>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</si>
  <si>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</si>
  <si>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</si>
  <si>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</si>
  <si>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</si>
  <si>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</si>
  <si>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</si>
  <si>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</si>
  <si>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</si>
  <si>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</si>
  <si>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</si>
  <si>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</si>
  <si>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</si>
  <si>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</si>
  <si>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</si>
  <si>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</si>
  <si>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</si>
  <si>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</si>
  <si>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</si>
  <si>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</si>
  <si>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</si>
  <si>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</si>
  <si>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</si>
  <si>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</si>
  <si>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</si>
  <si>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</si>
  <si>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</si>
  <si>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</si>
  <si>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</si>
  <si>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</si>
  <si>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</si>
  <si>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</si>
  <si>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</si>
  <si>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</si>
  <si>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</si>
  <si>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</si>
  <si>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</si>
  <si>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</si>
  <si>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</si>
  <si>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</si>
  <si>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</si>
  <si>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</si>
  <si>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</si>
  <si>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</si>
  <si>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</si>
  <si>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</si>
  <si>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</si>
  <si>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</si>
  <si>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</si>
  <si>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</si>
  <si>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</si>
  <si>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</si>
  <si>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</si>
  <si>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</si>
  <si>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</si>
  <si>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</si>
  <si>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</si>
  <si>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</si>
  <si>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</si>
  <si>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</si>
  <si>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</si>
  <si>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多気町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</si>
  <si>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</si>
  <si>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</si>
  <si>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</si>
  <si>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</si>
  <si>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</si>
  <si>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</si>
  <si>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</si>
  <si>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</si>
  <si>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</si>
  <si>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</si>
  <si>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</si>
  <si>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</si>
  <si>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</si>
  <si>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</si>
  <si>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</si>
  <si>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</si>
  <si>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有形固定資産の減価償却がどの程度進んでいるかを示す有形固定資産減価償却率や、法定耐用年数を超えた管路の割合を示す管路経年化比率が他団体と比べて高くなっています。
施設の老朽化が進んでいるといえますが、現在、施設更新計画に基づき順次施設、管路の更新を進めています。令和3年度は東部配水池の築造及び送配水管布設替工事などを実施しました。</t>
    <rPh sb="0" eb="2">
      <t>ユウケイ</t>
    </rPh>
    <rPh sb="2" eb="4">
      <t>コテイ</t>
    </rPh>
    <rPh sb="4" eb="6">
      <t>シサン</t>
    </rPh>
    <rPh sb="7" eb="9">
      <t>ゲンカ</t>
    </rPh>
    <rPh sb="9" eb="11">
      <t>ショウキャク</t>
    </rPh>
    <rPh sb="14" eb="16">
      <t>テイド</t>
    </rPh>
    <rPh sb="16" eb="17">
      <t>スス</t>
    </rPh>
    <rPh sb="23" eb="24">
      <t>シメ</t>
    </rPh>
    <rPh sb="25" eb="27">
      <t>ユウケイ</t>
    </rPh>
    <rPh sb="27" eb="29">
      <t>コテイ</t>
    </rPh>
    <rPh sb="29" eb="31">
      <t>シサン</t>
    </rPh>
    <rPh sb="31" eb="33">
      <t>ゲンカ</t>
    </rPh>
    <rPh sb="33" eb="35">
      <t>ショウキャク</t>
    </rPh>
    <rPh sb="35" eb="36">
      <t>リツ</t>
    </rPh>
    <rPh sb="38" eb="40">
      <t>ホウテイ</t>
    </rPh>
    <rPh sb="40" eb="42">
      <t>タイヨウ</t>
    </rPh>
    <rPh sb="42" eb="44">
      <t>ネンスウ</t>
    </rPh>
    <rPh sb="45" eb="46">
      <t>コ</t>
    </rPh>
    <rPh sb="48" eb="50">
      <t>カンロ</t>
    </rPh>
    <rPh sb="51" eb="53">
      <t>ワリアイ</t>
    </rPh>
    <rPh sb="54" eb="55">
      <t>シメ</t>
    </rPh>
    <rPh sb="56" eb="58">
      <t>カンロ</t>
    </rPh>
    <rPh sb="58" eb="61">
      <t>ケイネンカ</t>
    </rPh>
    <rPh sb="61" eb="63">
      <t>ヒリツ</t>
    </rPh>
    <rPh sb="64" eb="65">
      <t>タ</t>
    </rPh>
    <rPh sb="65" eb="67">
      <t>ダンタイ</t>
    </rPh>
    <rPh sb="68" eb="69">
      <t>クラ</t>
    </rPh>
    <rPh sb="71" eb="72">
      <t>タカ</t>
    </rPh>
    <rPh sb="81" eb="83">
      <t>シセツ</t>
    </rPh>
    <rPh sb="84" eb="87">
      <t>ロウキュウカ</t>
    </rPh>
    <rPh sb="88" eb="89">
      <t>スス</t>
    </rPh>
    <rPh sb="100" eb="102">
      <t>ゲンザイ</t>
    </rPh>
    <rPh sb="103" eb="105">
      <t>シセツ</t>
    </rPh>
    <rPh sb="105" eb="107">
      <t>コウシン</t>
    </rPh>
    <rPh sb="107" eb="109">
      <t>ケイカク</t>
    </rPh>
    <rPh sb="110" eb="111">
      <t>モト</t>
    </rPh>
    <rPh sb="113" eb="115">
      <t>ジュンジ</t>
    </rPh>
    <rPh sb="115" eb="117">
      <t>シセツ</t>
    </rPh>
    <rPh sb="118" eb="120">
      <t>カンロ</t>
    </rPh>
    <rPh sb="121" eb="123">
      <t>コウシン</t>
    </rPh>
    <rPh sb="124" eb="125">
      <t>スス</t>
    </rPh>
    <rPh sb="131" eb="133">
      <t>レイワ</t>
    </rPh>
    <rPh sb="134" eb="136">
      <t>ネンド</t>
    </rPh>
    <rPh sb="137" eb="139">
      <t>トウブ</t>
    </rPh>
    <rPh sb="139" eb="142">
      <t>ハイスイチ</t>
    </rPh>
    <rPh sb="143" eb="145">
      <t>チクゾウ</t>
    </rPh>
    <rPh sb="145" eb="146">
      <t>オヨ</t>
    </rPh>
    <rPh sb="147" eb="148">
      <t>ソウ</t>
    </rPh>
    <rPh sb="148" eb="150">
      <t>ハイスイ</t>
    </rPh>
    <rPh sb="150" eb="151">
      <t>カン</t>
    </rPh>
    <rPh sb="151" eb="153">
      <t>フセツ</t>
    </rPh>
    <rPh sb="153" eb="154">
      <t>カ</t>
    </rPh>
    <rPh sb="154" eb="156">
      <t>コウジ</t>
    </rPh>
    <rPh sb="159" eb="161">
      <t>ジッシ</t>
    </rPh>
    <phoneticPr fontId="4"/>
  </si>
  <si>
    <t>現在の経営状況は良好な数値を保っているものの、今後、施設更新計画に基づく大規模な更新工事が続くため、それに伴う減価償却費や企業債残高の増加が見込まれています。
一方で人口減少により料金収入は減少していくことが予想されるため、広域化・共同化によるコストの削減など、今後も経費削減に努め健全経営の維持を図る必要があります。</t>
    <rPh sb="0" eb="2">
      <t>ゲンザイ</t>
    </rPh>
    <rPh sb="3" eb="5">
      <t>ケイエイ</t>
    </rPh>
    <rPh sb="5" eb="7">
      <t>ジョウキョウ</t>
    </rPh>
    <rPh sb="8" eb="10">
      <t>リョウコウ</t>
    </rPh>
    <rPh sb="11" eb="13">
      <t>スウチ</t>
    </rPh>
    <rPh sb="14" eb="15">
      <t>タモ</t>
    </rPh>
    <rPh sb="23" eb="25">
      <t>コンゴ</t>
    </rPh>
    <rPh sb="26" eb="28">
      <t>シセツ</t>
    </rPh>
    <rPh sb="28" eb="30">
      <t>コウシン</t>
    </rPh>
    <rPh sb="30" eb="32">
      <t>ケイカク</t>
    </rPh>
    <rPh sb="33" eb="34">
      <t>モト</t>
    </rPh>
    <rPh sb="36" eb="39">
      <t>ダイキボ</t>
    </rPh>
    <rPh sb="40" eb="42">
      <t>コウシン</t>
    </rPh>
    <rPh sb="42" eb="44">
      <t>コウジ</t>
    </rPh>
    <rPh sb="45" eb="46">
      <t>ツヅ</t>
    </rPh>
    <rPh sb="53" eb="54">
      <t>トモナ</t>
    </rPh>
    <rPh sb="55" eb="57">
      <t>ゲンカ</t>
    </rPh>
    <rPh sb="57" eb="59">
      <t>ショウキャク</t>
    </rPh>
    <rPh sb="59" eb="60">
      <t>ヒ</t>
    </rPh>
    <rPh sb="61" eb="63">
      <t>キギョウ</t>
    </rPh>
    <rPh sb="63" eb="64">
      <t>サイ</t>
    </rPh>
    <rPh sb="64" eb="66">
      <t>ザンダカ</t>
    </rPh>
    <rPh sb="67" eb="69">
      <t>ゾウカ</t>
    </rPh>
    <rPh sb="70" eb="72">
      <t>ミコ</t>
    </rPh>
    <rPh sb="80" eb="82">
      <t>イッポウ</t>
    </rPh>
    <rPh sb="83" eb="85">
      <t>ジンコウ</t>
    </rPh>
    <rPh sb="85" eb="87">
      <t>ゲンショウ</t>
    </rPh>
    <rPh sb="90" eb="92">
      <t>リョウキン</t>
    </rPh>
    <rPh sb="92" eb="94">
      <t>シュウニュウ</t>
    </rPh>
    <rPh sb="95" eb="97">
      <t>ゲンショウ</t>
    </rPh>
    <rPh sb="104" eb="106">
      <t>ヨソウ</t>
    </rPh>
    <rPh sb="112" eb="115">
      <t>コウイキカ</t>
    </rPh>
    <rPh sb="116" eb="119">
      <t>キョウドウカ</t>
    </rPh>
    <rPh sb="126" eb="128">
      <t>サクゲン</t>
    </rPh>
    <rPh sb="131" eb="133">
      <t>コンゴ</t>
    </rPh>
    <rPh sb="134" eb="136">
      <t>ケイヒ</t>
    </rPh>
    <rPh sb="136" eb="138">
      <t>サクゲン</t>
    </rPh>
    <rPh sb="139" eb="140">
      <t>ツト</t>
    </rPh>
    <rPh sb="141" eb="143">
      <t>ケンゼン</t>
    </rPh>
    <rPh sb="143" eb="145">
      <t>ケイエイ</t>
    </rPh>
    <rPh sb="146" eb="148">
      <t>イジ</t>
    </rPh>
    <rPh sb="149" eb="150">
      <t>ハカ</t>
    </rPh>
    <rPh sb="151" eb="153">
      <t>ヒツヨウ</t>
    </rPh>
    <phoneticPr fontId="4"/>
  </si>
  <si>
    <t>経常収支比率が100％を超えており、累積欠損金もない健全な経営ができてます。短期的な債務に対する支払能力を示す流動比率も類似団体よりも高くなっています。
給水収益が増加したため、給水収益に対する企業債残高の割合を示す企業債残高対給水収益比率は前年度に比べ減少しています。ただし他団体と比べると高い水準にあるため今後も注意していく必要があります。
給水に係る費用がどの程度給水収益で賄えているかを示す料金回収率は高い水準にある一方で、給水原価は類似団体よりは低いですが全国平均よりは高くなっています。今後も経費の節減を進め費用を抑えていく必要があります。
有収率は類似団体と比べると高いものの全国平均と比べると低くなっているため、引き続き漏水調査を計画的に進めることで有収率の維持向上に努めていきます。</t>
    <rPh sb="0" eb="2">
      <t>ケイジョウ</t>
    </rPh>
    <rPh sb="2" eb="4">
      <t>シュウシ</t>
    </rPh>
    <rPh sb="4" eb="6">
      <t>ヒリツ</t>
    </rPh>
    <rPh sb="12" eb="13">
      <t>コ</t>
    </rPh>
    <rPh sb="18" eb="20">
      <t>ルイセキ</t>
    </rPh>
    <rPh sb="20" eb="22">
      <t>ケッソン</t>
    </rPh>
    <rPh sb="22" eb="23">
      <t>キン</t>
    </rPh>
    <rPh sb="26" eb="28">
      <t>ケンゼン</t>
    </rPh>
    <rPh sb="29" eb="31">
      <t>ケイエイ</t>
    </rPh>
    <rPh sb="38" eb="41">
      <t>タンキテキ</t>
    </rPh>
    <rPh sb="42" eb="44">
      <t>サイム</t>
    </rPh>
    <rPh sb="45" eb="46">
      <t>タイ</t>
    </rPh>
    <rPh sb="48" eb="50">
      <t>シハライ</t>
    </rPh>
    <rPh sb="50" eb="52">
      <t>ノウリョク</t>
    </rPh>
    <rPh sb="53" eb="54">
      <t>シメ</t>
    </rPh>
    <rPh sb="55" eb="57">
      <t>リュウドウ</t>
    </rPh>
    <rPh sb="57" eb="59">
      <t>ヒリツ</t>
    </rPh>
    <rPh sb="60" eb="62">
      <t>ルイジ</t>
    </rPh>
    <rPh sb="62" eb="64">
      <t>ダンタイ</t>
    </rPh>
    <rPh sb="67" eb="68">
      <t>タカ</t>
    </rPh>
    <rPh sb="77" eb="79">
      <t>キュウスイ</t>
    </rPh>
    <rPh sb="79" eb="81">
      <t>シュウエキ</t>
    </rPh>
    <rPh sb="82" eb="84">
      <t>ゾウカ</t>
    </rPh>
    <rPh sb="89" eb="91">
      <t>キュウスイ</t>
    </rPh>
    <rPh sb="91" eb="93">
      <t>シュウエキ</t>
    </rPh>
    <rPh sb="94" eb="95">
      <t>タイ</t>
    </rPh>
    <rPh sb="97" eb="99">
      <t>キギョウ</t>
    </rPh>
    <rPh sb="99" eb="100">
      <t>サイ</t>
    </rPh>
    <rPh sb="100" eb="102">
      <t>ザンダカ</t>
    </rPh>
    <rPh sb="103" eb="105">
      <t>ワリアイ</t>
    </rPh>
    <rPh sb="106" eb="107">
      <t>シメ</t>
    </rPh>
    <rPh sb="108" eb="110">
      <t>キギョウ</t>
    </rPh>
    <rPh sb="110" eb="111">
      <t>サイ</t>
    </rPh>
    <rPh sb="111" eb="113">
      <t>ザンダカ</t>
    </rPh>
    <rPh sb="113" eb="114">
      <t>タイ</t>
    </rPh>
    <rPh sb="114" eb="116">
      <t>キュウスイ</t>
    </rPh>
    <rPh sb="116" eb="118">
      <t>シュウエキ</t>
    </rPh>
    <rPh sb="118" eb="120">
      <t>ヒリツ</t>
    </rPh>
    <rPh sb="121" eb="124">
      <t>ゼンネンド</t>
    </rPh>
    <rPh sb="125" eb="126">
      <t>クラ</t>
    </rPh>
    <rPh sb="127" eb="129">
      <t>ゲンショウ</t>
    </rPh>
    <rPh sb="138" eb="139">
      <t>タ</t>
    </rPh>
    <rPh sb="139" eb="141">
      <t>ダンタイ</t>
    </rPh>
    <rPh sb="142" eb="143">
      <t>クラ</t>
    </rPh>
    <rPh sb="146" eb="147">
      <t>タカ</t>
    </rPh>
    <rPh sb="148" eb="150">
      <t>スイジュン</t>
    </rPh>
    <rPh sb="155" eb="157">
      <t>コンゴ</t>
    </rPh>
    <rPh sb="158" eb="160">
      <t>チュウイ</t>
    </rPh>
    <rPh sb="164" eb="166">
      <t>ヒツヨウ</t>
    </rPh>
    <rPh sb="173" eb="175">
      <t>キュウスイ</t>
    </rPh>
    <rPh sb="176" eb="177">
      <t>カカ</t>
    </rPh>
    <rPh sb="178" eb="180">
      <t>ヒヨウ</t>
    </rPh>
    <rPh sb="183" eb="185">
      <t>テイド</t>
    </rPh>
    <rPh sb="185" eb="187">
      <t>キュウスイ</t>
    </rPh>
    <rPh sb="187" eb="189">
      <t>シュウエキ</t>
    </rPh>
    <rPh sb="190" eb="191">
      <t>マカナ</t>
    </rPh>
    <rPh sb="197" eb="198">
      <t>シメ</t>
    </rPh>
    <rPh sb="199" eb="201">
      <t>リョウキン</t>
    </rPh>
    <rPh sb="201" eb="203">
      <t>カイシュウ</t>
    </rPh>
    <rPh sb="203" eb="204">
      <t>リツ</t>
    </rPh>
    <rPh sb="205" eb="206">
      <t>タカ</t>
    </rPh>
    <rPh sb="207" eb="209">
      <t>スイジュン</t>
    </rPh>
    <rPh sb="212" eb="214">
      <t>イッポウ</t>
    </rPh>
    <rPh sb="216" eb="218">
      <t>キュウスイ</t>
    </rPh>
    <rPh sb="218" eb="220">
      <t>ゲンカ</t>
    </rPh>
    <rPh sb="221" eb="223">
      <t>ルイジ</t>
    </rPh>
    <rPh sb="223" eb="225">
      <t>ダンタイ</t>
    </rPh>
    <rPh sb="233" eb="235">
      <t>ゼンコク</t>
    </rPh>
    <rPh sb="235" eb="237">
      <t>ヘイキン</t>
    </rPh>
    <rPh sb="240" eb="241">
      <t>タカ</t>
    </rPh>
    <rPh sb="249" eb="251">
      <t>コンゴ</t>
    </rPh>
    <rPh sb="252" eb="254">
      <t>ケイヒ</t>
    </rPh>
    <rPh sb="255" eb="257">
      <t>セツゲン</t>
    </rPh>
    <rPh sb="258" eb="259">
      <t>スス</t>
    </rPh>
    <rPh sb="260" eb="262">
      <t>ヒヨウ</t>
    </rPh>
    <rPh sb="263" eb="264">
      <t>オサ</t>
    </rPh>
    <rPh sb="268" eb="270">
      <t>ヒツヨウ</t>
    </rPh>
    <rPh sb="277" eb="280">
      <t>ユウシュウリツ</t>
    </rPh>
    <rPh sb="281" eb="283">
      <t>ルイジ</t>
    </rPh>
    <rPh sb="283" eb="285">
      <t>ダンタイ</t>
    </rPh>
    <rPh sb="286" eb="287">
      <t>クラ</t>
    </rPh>
    <rPh sb="290" eb="291">
      <t>タカ</t>
    </rPh>
    <rPh sb="295" eb="297">
      <t>ゼンコク</t>
    </rPh>
    <rPh sb="297" eb="299">
      <t>ヘイキン</t>
    </rPh>
    <rPh sb="300" eb="301">
      <t>クラ</t>
    </rPh>
    <rPh sb="304" eb="305">
      <t>ヒク</t>
    </rPh>
    <rPh sb="314" eb="315">
      <t>ヒ</t>
    </rPh>
    <rPh sb="316" eb="317">
      <t>ツヅ</t>
    </rPh>
    <rPh sb="318" eb="320">
      <t>ロウスイ</t>
    </rPh>
    <rPh sb="320" eb="322">
      <t>チョウサ</t>
    </rPh>
    <rPh sb="323" eb="326">
      <t>ケイカクテキ</t>
    </rPh>
    <rPh sb="327" eb="328">
      <t>スス</t>
    </rPh>
    <rPh sb="333" eb="336">
      <t>ユウシュウリツ</t>
    </rPh>
    <rPh sb="337" eb="339">
      <t>イジ</t>
    </rPh>
    <rPh sb="339" eb="341">
      <t>コウジョウ</t>
    </rPh>
    <rPh sb="342" eb="343">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</si>
</sst>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1.0900000000000001</c:v>
                </c:pt>
                <c:pt idx="1">
                  <c:v>0.09</c:v>
                </c:pt>
                <c:pt idx="2">
                  <c:v>0.1</c:v>
                </c:pt>
                <c:pt idx="3">
                  <c:v>1.4</c:v>
                </c:pt>
                <c:pt idx="4">
                  <c:v>0.28000000000000003</c:v>
                </c:pt>
              </c:numCache>
            </c:numRef>
          </c:val>
          <c:extLst>
            <c:ext xmlns:c16="http://schemas.microsoft.com/office/drawing/2014/chart" uri="{C3380CC4-5D6E-409C-BE32-E72D297353CC}">
              <c16:uniqueId val="{00000000-EFB6-476A-A326-BAEEE64EB8E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0.43</c:v>
                </c:pt>
                <c:pt idx="2">
                  <c:v>0.42</c:v>
                </c:pt>
                <c:pt idx="3">
                  <c:v>0.44</c:v>
                </c:pt>
                <c:pt idx="4">
                  <c:v>0.5</c:v>
                </c:pt>
              </c:numCache>
            </c:numRef>
          </c:val>
          <c:smooth val="0"/>
          <c:extLst>
            <c:ext xmlns:c16="http://schemas.microsoft.com/office/drawing/2014/chart" uri="{C3380CC4-5D6E-409C-BE32-E72D297353CC}">
              <c16:uniqueId val="{00000001-EFB6-476A-A326-BAEEE64EB8E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63.5</c:v>
                </c:pt>
                <c:pt idx="1">
                  <c:v>61.41</c:v>
                </c:pt>
                <c:pt idx="2">
                  <c:v>59.2</c:v>
                </c:pt>
                <c:pt idx="3">
                  <c:v>61.03</c:v>
                </c:pt>
                <c:pt idx="4">
                  <c:v>57.92</c:v>
                </c:pt>
              </c:numCache>
            </c:numRef>
          </c:val>
          <c:extLst>
            <c:ext xmlns:c16="http://schemas.microsoft.com/office/drawing/2014/chart" uri="{C3380CC4-5D6E-409C-BE32-E72D297353CC}">
              <c16:uniqueId val="{00000000-A4E5-44F4-8D43-F4D9C67B45C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55.88</c:v>
                </c:pt>
                <c:pt idx="1">
                  <c:v>55.22</c:v>
                </c:pt>
                <c:pt idx="2">
                  <c:v>54.05</c:v>
                </c:pt>
                <c:pt idx="3">
                  <c:v>54.43</c:v>
                </c:pt>
                <c:pt idx="4">
                  <c:v>53.87</c:v>
                </c:pt>
              </c:numCache>
            </c:numRef>
          </c:val>
          <c:smooth val="0"/>
          <c:extLst>
            <c:ext xmlns:c16="http://schemas.microsoft.com/office/drawing/2014/chart" uri="{C3380CC4-5D6E-409C-BE32-E72D297353CC}">
              <c16:uniqueId val="{00000001-A4E5-44F4-8D43-F4D9C67B45C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88.64</c:v>
                </c:pt>
                <c:pt idx="1">
                  <c:v>89.42</c:v>
                </c:pt>
                <c:pt idx="2">
                  <c:v>90.81</c:v>
                </c:pt>
                <c:pt idx="3">
                  <c:v>91.01</c:v>
                </c:pt>
                <c:pt idx="4">
                  <c:v>88.3</c:v>
                </c:pt>
              </c:numCache>
            </c:numRef>
          </c:val>
          <c:extLst>
            <c:ext xmlns:c16="http://schemas.microsoft.com/office/drawing/2014/chart" uri="{C3380CC4-5D6E-409C-BE32-E72D297353CC}">
              <c16:uniqueId val="{00000000-8996-4A9F-B08D-7FAEA30F2A7B}"/>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80.930000000000007</c:v>
                </c:pt>
                <c:pt idx="2">
                  <c:v>80.510000000000005</c:v>
                </c:pt>
                <c:pt idx="3">
                  <c:v>79.44</c:v>
                </c:pt>
                <c:pt idx="4">
                  <c:v>79.489999999999995</c:v>
                </c:pt>
              </c:numCache>
            </c:numRef>
          </c:val>
          <c:smooth val="0"/>
          <c:extLst>
            <c:ext xmlns:c16="http://schemas.microsoft.com/office/drawing/2014/chart" uri="{C3380CC4-5D6E-409C-BE32-E72D297353CC}">
              <c16:uniqueId val="{00000001-8996-4A9F-B08D-7FAEA30F2A7B}"/>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108.45</c:v>
                </c:pt>
                <c:pt idx="1">
                  <c:v>111.71</c:v>
                </c:pt>
                <c:pt idx="2">
                  <c:v>109.33</c:v>
                </c:pt>
                <c:pt idx="3">
                  <c:v>115.26</c:v>
                </c:pt>
                <c:pt idx="4">
                  <c:v>112.15</c:v>
                </c:pt>
              </c:numCache>
            </c:numRef>
          </c:val>
          <c:extLst>
            <c:ext xmlns:c16="http://schemas.microsoft.com/office/drawing/2014/chart" uri="{C3380CC4-5D6E-409C-BE32-E72D297353CC}">
              <c16:uniqueId val="{00000000-BEA3-4A8F-B721-8D290E2D6E3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110.02</c:v>
                </c:pt>
                <c:pt idx="1">
                  <c:v>108.76</c:v>
                </c:pt>
                <c:pt idx="2">
                  <c:v>108.46</c:v>
                </c:pt>
                <c:pt idx="3">
                  <c:v>109.02</c:v>
                </c:pt>
                <c:pt idx="4">
                  <c:v>107.81</c:v>
                </c:pt>
              </c:numCache>
            </c:numRef>
          </c:val>
          <c:smooth val="0"/>
          <c:extLst>
            <c:ext xmlns:c16="http://schemas.microsoft.com/office/drawing/2014/chart" uri="{C3380CC4-5D6E-409C-BE32-E72D297353CC}">
              <c16:uniqueId val="{00000001-BEA3-4A8F-B721-8D290E2D6E3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51.58</c:v>
                </c:pt>
                <c:pt idx="1">
                  <c:v>51.25</c:v>
                </c:pt>
                <c:pt idx="2">
                  <c:v>52.59</c:v>
                </c:pt>
                <c:pt idx="3">
                  <c:v>51.01</c:v>
                </c:pt>
                <c:pt idx="4">
                  <c:v>52.05</c:v>
                </c:pt>
              </c:numCache>
            </c:numRef>
          </c:val>
          <c:extLst>
            <c:ext xmlns:c16="http://schemas.microsoft.com/office/drawing/2014/chart" uri="{C3380CC4-5D6E-409C-BE32-E72D297353CC}">
              <c16:uniqueId val="{00000000-5D79-4D69-A55C-957D77A1045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46.61</c:v>
                </c:pt>
                <c:pt idx="1">
                  <c:v>47.97</c:v>
                </c:pt>
                <c:pt idx="2">
                  <c:v>49.12</c:v>
                </c:pt>
                <c:pt idx="3">
                  <c:v>49.39</c:v>
                </c:pt>
                <c:pt idx="4">
                  <c:v>50.75</c:v>
                </c:pt>
              </c:numCache>
            </c:numRef>
          </c:val>
          <c:smooth val="0"/>
          <c:extLst>
            <c:ext xmlns:c16="http://schemas.microsoft.com/office/drawing/2014/chart" uri="{C3380CC4-5D6E-409C-BE32-E72D297353CC}">
              <c16:uniqueId val="{00000001-5D79-4D69-A55C-957D77A1045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0.56999999999999995</c:v>
                </c:pt>
                <c:pt idx="1">
                  <c:v>0.56999999999999995</c:v>
                </c:pt>
                <c:pt idx="2">
                  <c:v>0.56999999999999995</c:v>
                </c:pt>
                <c:pt idx="3">
                  <c:v>0.56000000000000005</c:v>
                </c:pt>
                <c:pt idx="4">
                  <c:v>30.18</c:v>
                </c:pt>
              </c:numCache>
            </c:numRef>
          </c:val>
          <c:extLst>
            <c:ext xmlns:c16="http://schemas.microsoft.com/office/drawing/2014/chart" uri="{C3380CC4-5D6E-409C-BE32-E72D297353CC}">
              <c16:uniqueId val="{00000000-EF80-4F5F-A452-F490DB6929A9}"/>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10.84</c:v>
                </c:pt>
                <c:pt idx="1">
                  <c:v>15.33</c:v>
                </c:pt>
                <c:pt idx="2">
                  <c:v>16.760000000000002</c:v>
                </c:pt>
                <c:pt idx="3">
                  <c:v>18.57</c:v>
                </c:pt>
                <c:pt idx="4">
                  <c:v>21.14</c:v>
                </c:pt>
              </c:numCache>
            </c:numRef>
          </c:val>
          <c:smooth val="0"/>
          <c:extLst>
            <c:ext xmlns:c16="http://schemas.microsoft.com/office/drawing/2014/chart" uri="{C3380CC4-5D6E-409C-BE32-E72D297353CC}">
              <c16:uniqueId val="{00000001-EF80-4F5F-A452-F490DB6929A9}"/>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8F7-4DDA-AC0C-B695C05D274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7.31</c:v>
                </c:pt>
                <c:pt idx="1">
                  <c:v>7.48</c:v>
                </c:pt>
                <c:pt idx="2">
                  <c:v>11.94</c:v>
                </c:pt>
                <c:pt idx="3">
                  <c:v>11</c:v>
                </c:pt>
                <c:pt idx="4">
                  <c:v>8.86</c:v>
                </c:pt>
              </c:numCache>
            </c:numRef>
          </c:val>
          <c:smooth val="0"/>
          <c:extLst>
            <c:ext xmlns:c16="http://schemas.microsoft.com/office/drawing/2014/chart" uri="{C3380CC4-5D6E-409C-BE32-E72D297353CC}">
              <c16:uniqueId val="{00000001-68F7-4DDA-AC0C-B695C05D274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391.54</c:v>
                </c:pt>
                <c:pt idx="1">
                  <c:v>871.77</c:v>
                </c:pt>
                <c:pt idx="2">
                  <c:v>537.17999999999995</c:v>
                </c:pt>
                <c:pt idx="3">
                  <c:v>518.12</c:v>
                </c:pt>
                <c:pt idx="4">
                  <c:v>862.68</c:v>
                </c:pt>
              </c:numCache>
            </c:numRef>
          </c:val>
          <c:extLst>
            <c:ext xmlns:c16="http://schemas.microsoft.com/office/drawing/2014/chart" uri="{C3380CC4-5D6E-409C-BE32-E72D297353CC}">
              <c16:uniqueId val="{00000000-B9C2-4AAB-988C-907D170E073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355.27</c:v>
                </c:pt>
                <c:pt idx="1">
                  <c:v>359.7</c:v>
                </c:pt>
                <c:pt idx="2">
                  <c:v>362.93</c:v>
                </c:pt>
                <c:pt idx="3">
                  <c:v>371.81</c:v>
                </c:pt>
                <c:pt idx="4">
                  <c:v>384.23</c:v>
                </c:pt>
              </c:numCache>
            </c:numRef>
          </c:val>
          <c:smooth val="0"/>
          <c:extLst>
            <c:ext xmlns:c16="http://schemas.microsoft.com/office/drawing/2014/chart" uri="{C3380CC4-5D6E-409C-BE32-E72D297353CC}">
              <c16:uniqueId val="{00000001-B9C2-4AAB-988C-907D170E073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584.53</c:v>
                </c:pt>
                <c:pt idx="1">
                  <c:v>591.52</c:v>
                </c:pt>
                <c:pt idx="2">
                  <c:v>611.16</c:v>
                </c:pt>
                <c:pt idx="3">
                  <c:v>811.72</c:v>
                </c:pt>
                <c:pt idx="4">
                  <c:v>634.4</c:v>
                </c:pt>
              </c:numCache>
            </c:numRef>
          </c:val>
          <c:extLst>
            <c:ext xmlns:c16="http://schemas.microsoft.com/office/drawing/2014/chart" uri="{C3380CC4-5D6E-409C-BE32-E72D297353CC}">
              <c16:uniqueId val="{00000000-4920-4383-8A3D-DEC3CCCAEDFE}"/>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458.27</c:v>
                </c:pt>
                <c:pt idx="1">
                  <c:v>447.01</c:v>
                </c:pt>
                <c:pt idx="2">
                  <c:v>439.05</c:v>
                </c:pt>
                <c:pt idx="3">
                  <c:v>465.85</c:v>
                </c:pt>
                <c:pt idx="4">
                  <c:v>439.43</c:v>
                </c:pt>
              </c:numCache>
            </c:numRef>
          </c:val>
          <c:smooth val="0"/>
          <c:extLst>
            <c:ext xmlns:c16="http://schemas.microsoft.com/office/drawing/2014/chart" uri="{C3380CC4-5D6E-409C-BE32-E72D297353CC}">
              <c16:uniqueId val="{00000001-4920-4383-8A3D-DEC3CCCAEDFE}"/>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108.64</c:v>
                </c:pt>
                <c:pt idx="1">
                  <c:v>112.63</c:v>
                </c:pt>
                <c:pt idx="2">
                  <c:v>109.89</c:v>
                </c:pt>
                <c:pt idx="3">
                  <c:v>92.68</c:v>
                </c:pt>
                <c:pt idx="4">
                  <c:v>113.08</c:v>
                </c:pt>
              </c:numCache>
            </c:numRef>
          </c:val>
          <c:extLst>
            <c:ext xmlns:c16="http://schemas.microsoft.com/office/drawing/2014/chart" uri="{C3380CC4-5D6E-409C-BE32-E72D297353CC}">
              <c16:uniqueId val="{00000000-E959-416E-9203-5A7168D4255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96.77</c:v>
                </c:pt>
                <c:pt idx="1">
                  <c:v>95.81</c:v>
                </c:pt>
                <c:pt idx="2">
                  <c:v>95.26</c:v>
                </c:pt>
                <c:pt idx="3">
                  <c:v>92.39</c:v>
                </c:pt>
                <c:pt idx="4">
                  <c:v>94.41</c:v>
                </c:pt>
              </c:numCache>
            </c:numRef>
          </c:val>
          <c:smooth val="0"/>
          <c:extLst>
            <c:ext xmlns:c16="http://schemas.microsoft.com/office/drawing/2014/chart" uri="{C3380CC4-5D6E-409C-BE32-E72D297353CC}">
              <c16:uniqueId val="{00000001-E959-416E-9203-5A7168D4255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178.94</c:v>
                </c:pt>
                <c:pt idx="1">
                  <c:v>174.52</c:v>
                </c:pt>
                <c:pt idx="2">
                  <c:v>179.11</c:v>
                </c:pt>
                <c:pt idx="3">
                  <c:v>168.05</c:v>
                </c:pt>
                <c:pt idx="4">
                  <c:v>173.98</c:v>
                </c:pt>
              </c:numCache>
            </c:numRef>
          </c:val>
          <c:extLst>
            <c:ext xmlns:c16="http://schemas.microsoft.com/office/drawing/2014/chart" uri="{C3380CC4-5D6E-409C-BE32-E72D297353CC}">
              <c16:uniqueId val="{00000000-FFBB-40EE-A25A-49A73B99D96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187.18</c:v>
                </c:pt>
                <c:pt idx="1">
                  <c:v>189.58</c:v>
                </c:pt>
                <c:pt idx="2">
                  <c:v>192.82</c:v>
                </c:pt>
                <c:pt idx="3">
                  <c:v>192.98</c:v>
                </c:pt>
                <c:pt idx="4">
                  <c:v>192.13</c:v>
                </c:pt>
              </c:numCache>
            </c:numRef>
          </c:val>
          <c:smooth val="0"/>
          <c:extLst>
            <c:ext xmlns:c16="http://schemas.microsoft.com/office/drawing/2014/chart" uri="{C3380CC4-5D6E-409C-BE32-E72D297353CC}">
              <c16:uniqueId val="{00000001-FFBB-40EE-A25A-49A73B99D96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1" zoomScale="90" zoomScaleNormal="9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三重県　多気町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A7</v>
      </c>
      <c r="X8" s="44"/>
      <c r="Y8" s="44"/>
      <c r="Z8" s="44"/>
      <c r="AA8" s="44"/>
      <c r="AB8" s="44"/>
      <c r="AC8" s="44"/>
      <c r="AD8" s="44" t="str">
        <f>データ!$M$6</f>
        <v>非設置</v>
      </c>
      <c r="AE8" s="44"/>
      <c r="AF8" s="44"/>
      <c r="AG8" s="44"/>
      <c r="AH8" s="44"/>
      <c r="AI8" s="44"/>
      <c r="AJ8" s="44"/>
      <c r="AK8" s="2"/>
      <c r="AL8" s="45">
        <f>データ!$R$6</f>
        <v>14176</v>
      </c>
      <c r="AM8" s="45"/>
      <c r="AN8" s="45"/>
      <c r="AO8" s="45"/>
      <c r="AP8" s="45"/>
      <c r="AQ8" s="45"/>
      <c r="AR8" s="45"/>
      <c r="AS8" s="45"/>
      <c r="AT8" s="46">
        <f>データ!$S$6</f>
        <v>103.06</v>
      </c>
      <c r="AU8" s="47"/>
      <c r="AV8" s="47"/>
      <c r="AW8" s="47"/>
      <c r="AX8" s="47"/>
      <c r="AY8" s="47"/>
      <c r="AZ8" s="47"/>
      <c r="BA8" s="47"/>
      <c r="BB8" s="48">
        <f>データ!$T$6</f>
        <v>137.55000000000001</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58.91</v>
      </c>
      <c r="J10" s="47"/>
      <c r="K10" s="47"/>
      <c r="L10" s="47"/>
      <c r="M10" s="47"/>
      <c r="N10" s="47"/>
      <c r="O10" s="81"/>
      <c r="P10" s="48">
        <f>データ!$P$6</f>
        <v>99.01</v>
      </c>
      <c r="Q10" s="48"/>
      <c r="R10" s="48"/>
      <c r="S10" s="48"/>
      <c r="T10" s="48"/>
      <c r="U10" s="48"/>
      <c r="V10" s="48"/>
      <c r="W10" s="45">
        <f>データ!$Q$6</f>
        <v>3300</v>
      </c>
      <c r="X10" s="45"/>
      <c r="Y10" s="45"/>
      <c r="Z10" s="45"/>
      <c r="AA10" s="45"/>
      <c r="AB10" s="45"/>
      <c r="AC10" s="45"/>
      <c r="AD10" s="2"/>
      <c r="AE10" s="2"/>
      <c r="AF10" s="2"/>
      <c r="AG10" s="2"/>
      <c r="AH10" s="2"/>
      <c r="AI10" s="2"/>
      <c r="AJ10" s="2"/>
      <c r="AK10" s="2"/>
      <c r="AL10" s="45">
        <f>データ!$U$6</f>
        <v>13852</v>
      </c>
      <c r="AM10" s="45"/>
      <c r="AN10" s="45"/>
      <c r="AO10" s="45"/>
      <c r="AP10" s="45"/>
      <c r="AQ10" s="45"/>
      <c r="AR10" s="45"/>
      <c r="AS10" s="45"/>
      <c r="AT10" s="46">
        <f>データ!$V$6</f>
        <v>31.66</v>
      </c>
      <c r="AU10" s="47"/>
      <c r="AV10" s="47"/>
      <c r="AW10" s="47"/>
      <c r="AX10" s="47"/>
      <c r="AY10" s="47"/>
      <c r="AZ10" s="47"/>
      <c r="BA10" s="47"/>
      <c r="BB10" s="48">
        <f>データ!$W$6</f>
        <v>437.52</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Sv4VAiKd81cwgzJ8gf5rdKzbblYipIuf/mYI4yjjCAaDMn9ioL4fky5SyVQcrf8KAB4+V0/Pk2NZlY1v5JJsUw==" saltValue="W3TheLTk/0mXCXJByIc0S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244414</v>
      </c>
      <c r="D6" s="20">
        <f t="shared" si="3"/>
        <v>46</v>
      </c>
      <c r="E6" s="20">
        <f t="shared" si="3"/>
        <v>1</v>
      </c>
      <c r="F6" s="20">
        <f t="shared" si="3"/>
        <v>0</v>
      </c>
      <c r="G6" s="20">
        <f t="shared" si="3"/>
        <v>1</v>
      </c>
      <c r="H6" s="20" t="str">
        <f t="shared" si="3"/>
        <v>三重県　多気町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58.91</v>
      </c>
      <c r="P6" s="21">
        <f t="shared" si="3"/>
        <v>99.01</v>
      </c>
      <c r="Q6" s="21">
        <f t="shared" si="3"/>
        <v>3300</v>
      </c>
      <c r="R6" s="21">
        <f t="shared" si="3"/>
        <v>14176</v>
      </c>
      <c r="S6" s="21">
        <f t="shared" si="3"/>
        <v>103.06</v>
      </c>
      <c r="T6" s="21">
        <f t="shared" si="3"/>
        <v>137.55000000000001</v>
      </c>
      <c r="U6" s="21">
        <f t="shared" si="3"/>
        <v>13852</v>
      </c>
      <c r="V6" s="21">
        <f t="shared" si="3"/>
        <v>31.66</v>
      </c>
      <c r="W6" s="21">
        <f t="shared" si="3"/>
        <v>437.52</v>
      </c>
      <c r="X6" s="22">
        <f>IF(X7="",NA(),X7)</f>
        <v>108.45</v>
      </c>
      <c r="Y6" s="22">
        <f t="shared" ref="Y6:AG6" si="4">IF(Y7="",NA(),Y7)</f>
        <v>111.71</v>
      </c>
      <c r="Z6" s="22">
        <f t="shared" si="4"/>
        <v>109.33</v>
      </c>
      <c r="AA6" s="22">
        <f t="shared" si="4"/>
        <v>115.26</v>
      </c>
      <c r="AB6" s="22">
        <f t="shared" si="4"/>
        <v>112.15</v>
      </c>
      <c r="AC6" s="22">
        <f t="shared" si="4"/>
        <v>110.02</v>
      </c>
      <c r="AD6" s="22">
        <f t="shared" si="4"/>
        <v>108.76</v>
      </c>
      <c r="AE6" s="22">
        <f t="shared" si="4"/>
        <v>108.46</v>
      </c>
      <c r="AF6" s="22">
        <f t="shared" si="4"/>
        <v>109.02</v>
      </c>
      <c r="AG6" s="22">
        <f t="shared" si="4"/>
        <v>107.81</v>
      </c>
      <c r="AH6" s="21" t="str">
        <f>IF(AH7="","",IF(AH7="-","【-】","【"&amp;SUBSTITUTE(TEXT(AH7,"#,##0.00"),"-","△")&amp;"】"))</f>
        <v>【111.39】</v>
      </c>
      <c r="AI6" s="21">
        <f>IF(AI7="",NA(),AI7)</f>
        <v>0</v>
      </c>
      <c r="AJ6" s="21">
        <f t="shared" ref="AJ6:AR6" si="5">IF(AJ7="",NA(),AJ7)</f>
        <v>0</v>
      </c>
      <c r="AK6" s="21">
        <f t="shared" si="5"/>
        <v>0</v>
      </c>
      <c r="AL6" s="21">
        <f t="shared" si="5"/>
        <v>0</v>
      </c>
      <c r="AM6" s="21">
        <f t="shared" si="5"/>
        <v>0</v>
      </c>
      <c r="AN6" s="22">
        <f t="shared" si="5"/>
        <v>7.31</v>
      </c>
      <c r="AO6" s="22">
        <f t="shared" si="5"/>
        <v>7.48</v>
      </c>
      <c r="AP6" s="22">
        <f t="shared" si="5"/>
        <v>11.94</v>
      </c>
      <c r="AQ6" s="22">
        <f t="shared" si="5"/>
        <v>11</v>
      </c>
      <c r="AR6" s="22">
        <f t="shared" si="5"/>
        <v>8.86</v>
      </c>
      <c r="AS6" s="21" t="str">
        <f>IF(AS7="","",IF(AS7="-","【-】","【"&amp;SUBSTITUTE(TEXT(AS7,"#,##0.00"),"-","△")&amp;"】"))</f>
        <v>【1.30】</v>
      </c>
      <c r="AT6" s="22">
        <f>IF(AT7="",NA(),AT7)</f>
        <v>391.54</v>
      </c>
      <c r="AU6" s="22">
        <f t="shared" ref="AU6:BC6" si="6">IF(AU7="",NA(),AU7)</f>
        <v>871.77</v>
      </c>
      <c r="AV6" s="22">
        <f t="shared" si="6"/>
        <v>537.17999999999995</v>
      </c>
      <c r="AW6" s="22">
        <f t="shared" si="6"/>
        <v>518.12</v>
      </c>
      <c r="AX6" s="22">
        <f t="shared" si="6"/>
        <v>862.68</v>
      </c>
      <c r="AY6" s="22">
        <f t="shared" si="6"/>
        <v>355.27</v>
      </c>
      <c r="AZ6" s="22">
        <f t="shared" si="6"/>
        <v>359.7</v>
      </c>
      <c r="BA6" s="22">
        <f t="shared" si="6"/>
        <v>362.93</v>
      </c>
      <c r="BB6" s="22">
        <f t="shared" si="6"/>
        <v>371.81</v>
      </c>
      <c r="BC6" s="22">
        <f t="shared" si="6"/>
        <v>384.23</v>
      </c>
      <c r="BD6" s="21" t="str">
        <f>IF(BD7="","",IF(BD7="-","【-】","【"&amp;SUBSTITUTE(TEXT(BD7,"#,##0.00"),"-","△")&amp;"】"))</f>
        <v>【261.51】</v>
      </c>
      <c r="BE6" s="22">
        <f>IF(BE7="",NA(),BE7)</f>
        <v>584.53</v>
      </c>
      <c r="BF6" s="22">
        <f t="shared" ref="BF6:BN6" si="7">IF(BF7="",NA(),BF7)</f>
        <v>591.52</v>
      </c>
      <c r="BG6" s="22">
        <f t="shared" si="7"/>
        <v>611.16</v>
      </c>
      <c r="BH6" s="22">
        <f t="shared" si="7"/>
        <v>811.72</v>
      </c>
      <c r="BI6" s="22">
        <f t="shared" si="7"/>
        <v>634.4</v>
      </c>
      <c r="BJ6" s="22">
        <f t="shared" si="7"/>
        <v>458.27</v>
      </c>
      <c r="BK6" s="22">
        <f t="shared" si="7"/>
        <v>447.01</v>
      </c>
      <c r="BL6" s="22">
        <f t="shared" si="7"/>
        <v>439.05</v>
      </c>
      <c r="BM6" s="22">
        <f t="shared" si="7"/>
        <v>465.85</v>
      </c>
      <c r="BN6" s="22">
        <f t="shared" si="7"/>
        <v>439.43</v>
      </c>
      <c r="BO6" s="21" t="str">
        <f>IF(BO7="","",IF(BO7="-","【-】","【"&amp;SUBSTITUTE(TEXT(BO7,"#,##0.00"),"-","△")&amp;"】"))</f>
        <v>【265.16】</v>
      </c>
      <c r="BP6" s="22">
        <f>IF(BP7="",NA(),BP7)</f>
        <v>108.64</v>
      </c>
      <c r="BQ6" s="22">
        <f t="shared" ref="BQ6:BY6" si="8">IF(BQ7="",NA(),BQ7)</f>
        <v>112.63</v>
      </c>
      <c r="BR6" s="22">
        <f t="shared" si="8"/>
        <v>109.89</v>
      </c>
      <c r="BS6" s="22">
        <f t="shared" si="8"/>
        <v>92.68</v>
      </c>
      <c r="BT6" s="22">
        <f t="shared" si="8"/>
        <v>113.08</v>
      </c>
      <c r="BU6" s="22">
        <f t="shared" si="8"/>
        <v>96.77</v>
      </c>
      <c r="BV6" s="22">
        <f t="shared" si="8"/>
        <v>95.81</v>
      </c>
      <c r="BW6" s="22">
        <f t="shared" si="8"/>
        <v>95.26</v>
      </c>
      <c r="BX6" s="22">
        <f t="shared" si="8"/>
        <v>92.39</v>
      </c>
      <c r="BY6" s="22">
        <f t="shared" si="8"/>
        <v>94.41</v>
      </c>
      <c r="BZ6" s="21" t="str">
        <f>IF(BZ7="","",IF(BZ7="-","【-】","【"&amp;SUBSTITUTE(TEXT(BZ7,"#,##0.00"),"-","△")&amp;"】"))</f>
        <v>【102.35】</v>
      </c>
      <c r="CA6" s="22">
        <f>IF(CA7="",NA(),CA7)</f>
        <v>178.94</v>
      </c>
      <c r="CB6" s="22">
        <f t="shared" ref="CB6:CJ6" si="9">IF(CB7="",NA(),CB7)</f>
        <v>174.52</v>
      </c>
      <c r="CC6" s="22">
        <f t="shared" si="9"/>
        <v>179.11</v>
      </c>
      <c r="CD6" s="22">
        <f t="shared" si="9"/>
        <v>168.05</v>
      </c>
      <c r="CE6" s="22">
        <f t="shared" si="9"/>
        <v>173.98</v>
      </c>
      <c r="CF6" s="22">
        <f t="shared" si="9"/>
        <v>187.18</v>
      </c>
      <c r="CG6" s="22">
        <f t="shared" si="9"/>
        <v>189.58</v>
      </c>
      <c r="CH6" s="22">
        <f t="shared" si="9"/>
        <v>192.82</v>
      </c>
      <c r="CI6" s="22">
        <f t="shared" si="9"/>
        <v>192.98</v>
      </c>
      <c r="CJ6" s="22">
        <f t="shared" si="9"/>
        <v>192.13</v>
      </c>
      <c r="CK6" s="21" t="str">
        <f>IF(CK7="","",IF(CK7="-","【-】","【"&amp;SUBSTITUTE(TEXT(CK7,"#,##0.00"),"-","△")&amp;"】"))</f>
        <v>【167.74】</v>
      </c>
      <c r="CL6" s="22">
        <f>IF(CL7="",NA(),CL7)</f>
        <v>63.5</v>
      </c>
      <c r="CM6" s="22">
        <f t="shared" ref="CM6:CU6" si="10">IF(CM7="",NA(),CM7)</f>
        <v>61.41</v>
      </c>
      <c r="CN6" s="22">
        <f t="shared" si="10"/>
        <v>59.2</v>
      </c>
      <c r="CO6" s="22">
        <f t="shared" si="10"/>
        <v>61.03</v>
      </c>
      <c r="CP6" s="22">
        <f t="shared" si="10"/>
        <v>57.92</v>
      </c>
      <c r="CQ6" s="22">
        <f t="shared" si="10"/>
        <v>55.88</v>
      </c>
      <c r="CR6" s="22">
        <f t="shared" si="10"/>
        <v>55.22</v>
      </c>
      <c r="CS6" s="22">
        <f t="shared" si="10"/>
        <v>54.05</v>
      </c>
      <c r="CT6" s="22">
        <f t="shared" si="10"/>
        <v>54.43</v>
      </c>
      <c r="CU6" s="22">
        <f t="shared" si="10"/>
        <v>53.87</v>
      </c>
      <c r="CV6" s="21" t="str">
        <f>IF(CV7="","",IF(CV7="-","【-】","【"&amp;SUBSTITUTE(TEXT(CV7,"#,##0.00"),"-","△")&amp;"】"))</f>
        <v>【60.29】</v>
      </c>
      <c r="CW6" s="22">
        <f>IF(CW7="",NA(),CW7)</f>
        <v>88.64</v>
      </c>
      <c r="CX6" s="22">
        <f t="shared" ref="CX6:DF6" si="11">IF(CX7="",NA(),CX7)</f>
        <v>89.42</v>
      </c>
      <c r="CY6" s="22">
        <f t="shared" si="11"/>
        <v>90.81</v>
      </c>
      <c r="CZ6" s="22">
        <f t="shared" si="11"/>
        <v>91.01</v>
      </c>
      <c r="DA6" s="22">
        <f t="shared" si="11"/>
        <v>88.3</v>
      </c>
      <c r="DB6" s="22">
        <f t="shared" si="11"/>
        <v>80.989999999999995</v>
      </c>
      <c r="DC6" s="22">
        <f t="shared" si="11"/>
        <v>80.930000000000007</v>
      </c>
      <c r="DD6" s="22">
        <f t="shared" si="11"/>
        <v>80.510000000000005</v>
      </c>
      <c r="DE6" s="22">
        <f t="shared" si="11"/>
        <v>79.44</v>
      </c>
      <c r="DF6" s="22">
        <f t="shared" si="11"/>
        <v>79.489999999999995</v>
      </c>
      <c r="DG6" s="21" t="str">
        <f>IF(DG7="","",IF(DG7="-","【-】","【"&amp;SUBSTITUTE(TEXT(DG7,"#,##0.00"),"-","△")&amp;"】"))</f>
        <v>【90.12】</v>
      </c>
      <c r="DH6" s="22">
        <f>IF(DH7="",NA(),DH7)</f>
        <v>51.58</v>
      </c>
      <c r="DI6" s="22">
        <f t="shared" ref="DI6:DQ6" si="12">IF(DI7="",NA(),DI7)</f>
        <v>51.25</v>
      </c>
      <c r="DJ6" s="22">
        <f t="shared" si="12"/>
        <v>52.59</v>
      </c>
      <c r="DK6" s="22">
        <f t="shared" si="12"/>
        <v>51.01</v>
      </c>
      <c r="DL6" s="22">
        <f t="shared" si="12"/>
        <v>52.05</v>
      </c>
      <c r="DM6" s="22">
        <f t="shared" si="12"/>
        <v>46.61</v>
      </c>
      <c r="DN6" s="22">
        <f t="shared" si="12"/>
        <v>47.97</v>
      </c>
      <c r="DO6" s="22">
        <f t="shared" si="12"/>
        <v>49.12</v>
      </c>
      <c r="DP6" s="22">
        <f t="shared" si="12"/>
        <v>49.39</v>
      </c>
      <c r="DQ6" s="22">
        <f t="shared" si="12"/>
        <v>50.75</v>
      </c>
      <c r="DR6" s="21" t="str">
        <f>IF(DR7="","",IF(DR7="-","【-】","【"&amp;SUBSTITUTE(TEXT(DR7,"#,##0.00"),"-","△")&amp;"】"))</f>
        <v>【50.88】</v>
      </c>
      <c r="DS6" s="22">
        <f>IF(DS7="",NA(),DS7)</f>
        <v>0.56999999999999995</v>
      </c>
      <c r="DT6" s="22">
        <f t="shared" ref="DT6:EB6" si="13">IF(DT7="",NA(),DT7)</f>
        <v>0.56999999999999995</v>
      </c>
      <c r="DU6" s="22">
        <f t="shared" si="13"/>
        <v>0.56999999999999995</v>
      </c>
      <c r="DV6" s="22">
        <f t="shared" si="13"/>
        <v>0.56000000000000005</v>
      </c>
      <c r="DW6" s="22">
        <f t="shared" si="13"/>
        <v>30.18</v>
      </c>
      <c r="DX6" s="22">
        <f t="shared" si="13"/>
        <v>10.84</v>
      </c>
      <c r="DY6" s="22">
        <f t="shared" si="13"/>
        <v>15.33</v>
      </c>
      <c r="DZ6" s="22">
        <f t="shared" si="13"/>
        <v>16.760000000000002</v>
      </c>
      <c r="EA6" s="22">
        <f t="shared" si="13"/>
        <v>18.57</v>
      </c>
      <c r="EB6" s="22">
        <f t="shared" si="13"/>
        <v>21.14</v>
      </c>
      <c r="EC6" s="21" t="str">
        <f>IF(EC7="","",IF(EC7="-","【-】","【"&amp;SUBSTITUTE(TEXT(EC7,"#,##0.00"),"-","△")&amp;"】"))</f>
        <v>【22.30】</v>
      </c>
      <c r="ED6" s="22">
        <f>IF(ED7="",NA(),ED7)</f>
        <v>1.0900000000000001</v>
      </c>
      <c r="EE6" s="22">
        <f t="shared" ref="EE6:EM6" si="14">IF(EE7="",NA(),EE7)</f>
        <v>0.09</v>
      </c>
      <c r="EF6" s="22">
        <f t="shared" si="14"/>
        <v>0.1</v>
      </c>
      <c r="EG6" s="22">
        <f t="shared" si="14"/>
        <v>1.4</v>
      </c>
      <c r="EH6" s="22">
        <f t="shared" si="14"/>
        <v>0.28000000000000003</v>
      </c>
      <c r="EI6" s="22">
        <f t="shared" si="14"/>
        <v>0.39</v>
      </c>
      <c r="EJ6" s="22">
        <f t="shared" si="14"/>
        <v>0.43</v>
      </c>
      <c r="EK6" s="22">
        <f t="shared" si="14"/>
        <v>0.42</v>
      </c>
      <c r="EL6" s="22">
        <f t="shared" si="14"/>
        <v>0.44</v>
      </c>
      <c r="EM6" s="22">
        <f t="shared" si="14"/>
        <v>0.5</v>
      </c>
      <c r="EN6" s="21" t="str">
        <f>IF(EN7="","",IF(EN7="-","【-】","【"&amp;SUBSTITUTE(TEXT(EN7,"#,##0.00"),"-","△")&amp;"】"))</f>
        <v>【0.66】</v>
      </c>
    </row>
    <row r="7" spans="1:144" s="23" customFormat="1" x14ac:dyDescent="0.15">
      <c r="A7" s="15"/>
      <c r="B7" s="24">
        <v>2021</v>
      </c>
      <c r="C7" s="24">
        <v>244414</v>
      </c>
      <c r="D7" s="24">
        <v>46</v>
      </c>
      <c r="E7" s="24">
        <v>1</v>
      </c>
      <c r="F7" s="24">
        <v>0</v>
      </c>
      <c r="G7" s="24">
        <v>1</v>
      </c>
      <c r="H7" s="24" t="s">
        <v>93</v>
      </c>
      <c r="I7" s="24" t="s">
        <v>94</v>
      </c>
      <c r="J7" s="24" t="s">
        <v>95</v>
      </c>
      <c r="K7" s="24" t="s">
        <v>96</v>
      </c>
      <c r="L7" s="24" t="s">
        <v>97</v>
      </c>
      <c r="M7" s="24" t="s">
        <v>98</v>
      </c>
      <c r="N7" s="25" t="s">
        <v>99</v>
      </c>
      <c r="O7" s="25">
        <v>58.91</v>
      </c>
      <c r="P7" s="25">
        <v>99.01</v>
      </c>
      <c r="Q7" s="25">
        <v>3300</v>
      </c>
      <c r="R7" s="25">
        <v>14176</v>
      </c>
      <c r="S7" s="25">
        <v>103.06</v>
      </c>
      <c r="T7" s="25">
        <v>137.55000000000001</v>
      </c>
      <c r="U7" s="25">
        <v>13852</v>
      </c>
      <c r="V7" s="25">
        <v>31.66</v>
      </c>
      <c r="W7" s="25">
        <v>437.52</v>
      </c>
      <c r="X7" s="25">
        <v>108.45</v>
      </c>
      <c r="Y7" s="25">
        <v>111.71</v>
      </c>
      <c r="Z7" s="25">
        <v>109.33</v>
      </c>
      <c r="AA7" s="25">
        <v>115.26</v>
      </c>
      <c r="AB7" s="25">
        <v>112.15</v>
      </c>
      <c r="AC7" s="25">
        <v>110.02</v>
      </c>
      <c r="AD7" s="25">
        <v>108.76</v>
      </c>
      <c r="AE7" s="25">
        <v>108.46</v>
      </c>
      <c r="AF7" s="25">
        <v>109.02</v>
      </c>
      <c r="AG7" s="25">
        <v>107.81</v>
      </c>
      <c r="AH7" s="25">
        <v>111.39</v>
      </c>
      <c r="AI7" s="25">
        <v>0</v>
      </c>
      <c r="AJ7" s="25">
        <v>0</v>
      </c>
      <c r="AK7" s="25">
        <v>0</v>
      </c>
      <c r="AL7" s="25">
        <v>0</v>
      </c>
      <c r="AM7" s="25">
        <v>0</v>
      </c>
      <c r="AN7" s="25">
        <v>7.31</v>
      </c>
      <c r="AO7" s="25">
        <v>7.48</v>
      </c>
      <c r="AP7" s="25">
        <v>11.94</v>
      </c>
      <c r="AQ7" s="25">
        <v>11</v>
      </c>
      <c r="AR7" s="25">
        <v>8.86</v>
      </c>
      <c r="AS7" s="25">
        <v>1.3</v>
      </c>
      <c r="AT7" s="25">
        <v>391.54</v>
      </c>
      <c r="AU7" s="25">
        <v>871.77</v>
      </c>
      <c r="AV7" s="25">
        <v>537.17999999999995</v>
      </c>
      <c r="AW7" s="25">
        <v>518.12</v>
      </c>
      <c r="AX7" s="25">
        <v>862.68</v>
      </c>
      <c r="AY7" s="25">
        <v>355.27</v>
      </c>
      <c r="AZ7" s="25">
        <v>359.7</v>
      </c>
      <c r="BA7" s="25">
        <v>362.93</v>
      </c>
      <c r="BB7" s="25">
        <v>371.81</v>
      </c>
      <c r="BC7" s="25">
        <v>384.23</v>
      </c>
      <c r="BD7" s="25">
        <v>261.51</v>
      </c>
      <c r="BE7" s="25">
        <v>584.53</v>
      </c>
      <c r="BF7" s="25">
        <v>591.52</v>
      </c>
      <c r="BG7" s="25">
        <v>611.16</v>
      </c>
      <c r="BH7" s="25">
        <v>811.72</v>
      </c>
      <c r="BI7" s="25">
        <v>634.4</v>
      </c>
      <c r="BJ7" s="25">
        <v>458.27</v>
      </c>
      <c r="BK7" s="25">
        <v>447.01</v>
      </c>
      <c r="BL7" s="25">
        <v>439.05</v>
      </c>
      <c r="BM7" s="25">
        <v>465.85</v>
      </c>
      <c r="BN7" s="25">
        <v>439.43</v>
      </c>
      <c r="BO7" s="25">
        <v>265.16000000000003</v>
      </c>
      <c r="BP7" s="25">
        <v>108.64</v>
      </c>
      <c r="BQ7" s="25">
        <v>112.63</v>
      </c>
      <c r="BR7" s="25">
        <v>109.89</v>
      </c>
      <c r="BS7" s="25">
        <v>92.68</v>
      </c>
      <c r="BT7" s="25">
        <v>113.08</v>
      </c>
      <c r="BU7" s="25">
        <v>96.77</v>
      </c>
      <c r="BV7" s="25">
        <v>95.81</v>
      </c>
      <c r="BW7" s="25">
        <v>95.26</v>
      </c>
      <c r="BX7" s="25">
        <v>92.39</v>
      </c>
      <c r="BY7" s="25">
        <v>94.41</v>
      </c>
      <c r="BZ7" s="25">
        <v>102.35</v>
      </c>
      <c r="CA7" s="25">
        <v>178.94</v>
      </c>
      <c r="CB7" s="25">
        <v>174.52</v>
      </c>
      <c r="CC7" s="25">
        <v>179.11</v>
      </c>
      <c r="CD7" s="25">
        <v>168.05</v>
      </c>
      <c r="CE7" s="25">
        <v>173.98</v>
      </c>
      <c r="CF7" s="25">
        <v>187.18</v>
      </c>
      <c r="CG7" s="25">
        <v>189.58</v>
      </c>
      <c r="CH7" s="25">
        <v>192.82</v>
      </c>
      <c r="CI7" s="25">
        <v>192.98</v>
      </c>
      <c r="CJ7" s="25">
        <v>192.13</v>
      </c>
      <c r="CK7" s="25">
        <v>167.74</v>
      </c>
      <c r="CL7" s="25">
        <v>63.5</v>
      </c>
      <c r="CM7" s="25">
        <v>61.41</v>
      </c>
      <c r="CN7" s="25">
        <v>59.2</v>
      </c>
      <c r="CO7" s="25">
        <v>61.03</v>
      </c>
      <c r="CP7" s="25">
        <v>57.92</v>
      </c>
      <c r="CQ7" s="25">
        <v>55.88</v>
      </c>
      <c r="CR7" s="25">
        <v>55.22</v>
      </c>
      <c r="CS7" s="25">
        <v>54.05</v>
      </c>
      <c r="CT7" s="25">
        <v>54.43</v>
      </c>
      <c r="CU7" s="25">
        <v>53.87</v>
      </c>
      <c r="CV7" s="25">
        <v>60.29</v>
      </c>
      <c r="CW7" s="25">
        <v>88.64</v>
      </c>
      <c r="CX7" s="25">
        <v>89.42</v>
      </c>
      <c r="CY7" s="25">
        <v>90.81</v>
      </c>
      <c r="CZ7" s="25">
        <v>91.01</v>
      </c>
      <c r="DA7" s="25">
        <v>88.3</v>
      </c>
      <c r="DB7" s="25">
        <v>80.989999999999995</v>
      </c>
      <c r="DC7" s="25">
        <v>80.930000000000007</v>
      </c>
      <c r="DD7" s="25">
        <v>80.510000000000005</v>
      </c>
      <c r="DE7" s="25">
        <v>79.44</v>
      </c>
      <c r="DF7" s="25">
        <v>79.489999999999995</v>
      </c>
      <c r="DG7" s="25">
        <v>90.12</v>
      </c>
      <c r="DH7" s="25">
        <v>51.58</v>
      </c>
      <c r="DI7" s="25">
        <v>51.25</v>
      </c>
      <c r="DJ7" s="25">
        <v>52.59</v>
      </c>
      <c r="DK7" s="25">
        <v>51.01</v>
      </c>
      <c r="DL7" s="25">
        <v>52.05</v>
      </c>
      <c r="DM7" s="25">
        <v>46.61</v>
      </c>
      <c r="DN7" s="25">
        <v>47.97</v>
      </c>
      <c r="DO7" s="25">
        <v>49.12</v>
      </c>
      <c r="DP7" s="25">
        <v>49.39</v>
      </c>
      <c r="DQ7" s="25">
        <v>50.75</v>
      </c>
      <c r="DR7" s="25">
        <v>50.88</v>
      </c>
      <c r="DS7" s="25">
        <v>0.56999999999999995</v>
      </c>
      <c r="DT7" s="25">
        <v>0.56999999999999995</v>
      </c>
      <c r="DU7" s="25">
        <v>0.56999999999999995</v>
      </c>
      <c r="DV7" s="25">
        <v>0.56000000000000005</v>
      </c>
      <c r="DW7" s="25">
        <v>30.18</v>
      </c>
      <c r="DX7" s="25">
        <v>10.84</v>
      </c>
      <c r="DY7" s="25">
        <v>15.33</v>
      </c>
      <c r="DZ7" s="25">
        <v>16.760000000000002</v>
      </c>
      <c r="EA7" s="25">
        <v>18.57</v>
      </c>
      <c r="EB7" s="25">
        <v>21.14</v>
      </c>
      <c r="EC7" s="25">
        <v>22.3</v>
      </c>
      <c r="ED7" s="25">
        <v>1.0900000000000001</v>
      </c>
      <c r="EE7" s="25">
        <v>0.09</v>
      </c>
      <c r="EF7" s="25">
        <v>0.1</v>
      </c>
      <c r="EG7" s="25">
        <v>1.4</v>
      </c>
      <c r="EH7" s="25">
        <v>0.28000000000000003</v>
      </c>
      <c r="EI7" s="25">
        <v>0.39</v>
      </c>
      <c r="EJ7" s="25">
        <v>0.43</v>
      </c>
      <c r="EK7" s="25">
        <v>0.42</v>
      </c>
      <c r="EL7" s="25">
        <v>0.44</v>
      </c>
      <c r="EM7" s="25">
        <v>0.5</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cp:lastPrinted>2023-01-10T02:19:55Z</cp:lastPrinted>
  <dcterms:created xsi:type="dcterms:W3CDTF">2022-12-01T01:00:44Z</dcterms:created>
  <dcterms:modified xsi:type="dcterms:W3CDTF">2023-01-27T00:05:36Z</dcterms:modified>
  <cp:category/>
</cp:coreProperties>
</file>