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town.taki.mie.jp\flsv\部署別\上下水道課\01 経理係\21 調査報告\2023.01.10 経営比較分析表（R3決算）\分析表\"/>
    </mc:Choice>
  </mc:AlternateContent>
  <xr:revisionPtr revIDLastSave="0" documentId="13_ncr:1_{FBFF8553-4FB5-4FDA-90CF-871DAECB33F0}" xr6:coauthVersionLast="36" xr6:coauthVersionMax="36" xr10:uidLastSave="{00000000-0000-0000-0000-000000000000}"/>
  <workbookProtection workbookAlgorithmName="SHA-512" workbookHashValue="rADOixnlrO6MD0KfdScbyCN27dXzIDeiWK6kwmn2DQe7Ld0aRFwTz8pndDErjZD7yoBB9vxGepoGg5el1yZQiA==" workbookSaltValue="1u9+oh7aLRX54IM1WwPg/g==" workbookSpinCount="100000" lockStructure="1"/>
  <bookViews>
    <workbookView xWindow="0" yWindow="0" windowWidth="19005" windowHeight="6045"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H10" i="5" l="1"/>
  <c r="F10" i="5"/>
  <c r="DI10" i="5" s="1"/>
  <c r="E10" i="5"/>
  <c r="DS10" i="5" s="1"/>
  <c r="D10" i="5"/>
  <c r="EC10" i="5" s="1"/>
  <c r="C10" i="5"/>
  <c r="CU10" i="5" s="1"/>
  <c r="B10" i="5"/>
  <c r="DE10" i="5" s="1"/>
  <c r="DZ9" i="5"/>
  <c r="DO9" i="5"/>
  <c r="DD9" i="5"/>
  <c r="CS9" i="5"/>
  <c r="CH9" i="5"/>
  <c r="BW9" i="5"/>
  <c r="BL9" i="5"/>
  <c r="BA9" i="5"/>
  <c r="AP9" i="5"/>
  <c r="AE9" i="5"/>
  <c r="T9" i="5"/>
  <c r="EJ6" i="5"/>
  <c r="JM90" i="4" s="1"/>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QN55" i="4" s="1"/>
  <c r="CU6" i="5"/>
  <c r="CV11" i="5" s="1"/>
  <c r="CT6" i="5"/>
  <c r="CU11" i="5" s="1"/>
  <c r="CS6" i="5"/>
  <c r="CT11" i="5" s="1"/>
  <c r="CR6" i="5"/>
  <c r="FI90" i="4" s="1"/>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FL55" i="4" s="1"/>
  <c r="BW6" i="5"/>
  <c r="BX11" i="5" s="1"/>
  <c r="BV6" i="5"/>
  <c r="BU6" i="5"/>
  <c r="BQ12" i="5" s="1"/>
  <c r="BT6" i="5"/>
  <c r="BP12" i="5" s="1"/>
  <c r="BS6" i="5"/>
  <c r="BO12" i="5" s="1"/>
  <c r="BR6" i="5"/>
  <c r="BN12" i="5" s="1"/>
  <c r="BQ6" i="5"/>
  <c r="BM12" i="5" s="1"/>
  <c r="BP6" i="5"/>
  <c r="CZ55" i="4" s="1"/>
  <c r="BO6" i="5"/>
  <c r="BP11" i="5" s="1"/>
  <c r="BN6" i="5"/>
  <c r="BO11" i="5" s="1"/>
  <c r="BM6" i="5"/>
  <c r="BN11" i="5" s="1"/>
  <c r="BL6" i="5"/>
  <c r="BM11" i="5" s="1"/>
  <c r="BK6" i="5"/>
  <c r="CF90" i="4" s="1"/>
  <c r="BJ6" i="5"/>
  <c r="BF12" i="5" s="1"/>
  <c r="BI6" i="5"/>
  <c r="BE12" i="5" s="1"/>
  <c r="BH6" i="5"/>
  <c r="BD12" i="5" s="1"/>
  <c r="BG6" i="5"/>
  <c r="BC12" i="5" s="1"/>
  <c r="BF6" i="5"/>
  <c r="BB12" i="5" s="1"/>
  <c r="BE6" i="5"/>
  <c r="BF11" i="5" s="1"/>
  <c r="BD6" i="5"/>
  <c r="QN32" i="4" s="1"/>
  <c r="BC6" i="5"/>
  <c r="BD11" i="5" s="1"/>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FL32" i="4"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K90" i="4"/>
  <c r="GJ90" i="4"/>
  <c r="EH90" i="4"/>
  <c r="DG90" i="4"/>
  <c r="C90" i="4"/>
  <c r="RA81" i="4"/>
  <c r="PZ81" i="4"/>
  <c r="MW81" i="4"/>
  <c r="KO81" i="4"/>
  <c r="JN81" i="4"/>
  <c r="IM81" i="4"/>
  <c r="HL81" i="4"/>
  <c r="GK81" i="4"/>
  <c r="EC81" i="4"/>
  <c r="CA81" i="4"/>
  <c r="AZ81" i="4"/>
  <c r="Y81" i="4"/>
  <c r="RA80" i="4"/>
  <c r="PZ80" i="4"/>
  <c r="OY80" i="4"/>
  <c r="NX80" i="4"/>
  <c r="MW80" i="4"/>
  <c r="KO80" i="4"/>
  <c r="JN80" i="4"/>
  <c r="IM80" i="4"/>
  <c r="GK80" i="4"/>
  <c r="EC80" i="4"/>
  <c r="DB80" i="4"/>
  <c r="CA80" i="4"/>
  <c r="AZ80" i="4"/>
  <c r="Y80" i="4"/>
  <c r="PZ79" i="4"/>
  <c r="OY79" i="4"/>
  <c r="JN79" i="4"/>
  <c r="IM79" i="4"/>
  <c r="DB79" i="4"/>
  <c r="CA79" i="4"/>
  <c r="RH56" i="4"/>
  <c r="OZ56" i="4"/>
  <c r="OF56" i="4"/>
  <c r="MN56" i="4"/>
  <c r="LT56" i="4"/>
  <c r="KZ56" i="4"/>
  <c r="JL56" i="4"/>
  <c r="GZ56" i="4"/>
  <c r="GF56" i="4"/>
  <c r="FL56" i="4"/>
  <c r="CF56" i="4"/>
  <c r="BL56" i="4"/>
  <c r="AR56" i="4"/>
  <c r="X56" i="4"/>
  <c r="RH55" i="4"/>
  <c r="PT55" i="4"/>
  <c r="OZ55" i="4"/>
  <c r="OF55" i="4"/>
  <c r="MN55" i="4"/>
  <c r="KF55" i="4"/>
  <c r="JL55" i="4"/>
  <c r="HT55" i="4"/>
  <c r="GZ55" i="4"/>
  <c r="GF55" i="4"/>
  <c r="ER55" i="4"/>
  <c r="CF55" i="4"/>
  <c r="BL55" i="4"/>
  <c r="RH54" i="4"/>
  <c r="QN54" i="4"/>
  <c r="PT54" i="4"/>
  <c r="OF54" i="4"/>
  <c r="LT54" i="4"/>
  <c r="KZ54" i="4"/>
  <c r="GZ54" i="4"/>
  <c r="GF54" i="4"/>
  <c r="CF54" i="4"/>
  <c r="BL54" i="4"/>
  <c r="RH33" i="4"/>
  <c r="QN33" i="4"/>
  <c r="OZ33" i="4"/>
  <c r="OF33" i="4"/>
  <c r="MN33" i="4"/>
  <c r="LT33" i="4"/>
  <c r="KZ33" i="4"/>
  <c r="KF33" i="4"/>
  <c r="GF33" i="4"/>
  <c r="FL33" i="4"/>
  <c r="CZ33" i="4"/>
  <c r="CF33" i="4"/>
  <c r="BL33" i="4"/>
  <c r="AR33" i="4"/>
  <c r="PT32" i="4"/>
  <c r="OZ32" i="4"/>
  <c r="OF32" i="4"/>
  <c r="MN32" i="4"/>
  <c r="LT32" i="4"/>
  <c r="KF32" i="4"/>
  <c r="JL32" i="4"/>
  <c r="HT32" i="4"/>
  <c r="GZ32" i="4"/>
  <c r="CF32" i="4"/>
  <c r="BL32" i="4"/>
  <c r="AR32" i="4"/>
  <c r="RH31" i="4"/>
  <c r="QN31" i="4"/>
  <c r="PT31" i="4"/>
  <c r="OF31" i="4"/>
  <c r="LT31" i="4"/>
  <c r="KZ31" i="4"/>
  <c r="GZ31" i="4"/>
  <c r="GF31" i="4"/>
  <c r="CF31" i="4"/>
  <c r="BL31" i="4"/>
  <c r="LZ10" i="4"/>
  <c r="IT10" i="4"/>
  <c r="FN10" i="4"/>
  <c r="CH10" i="4"/>
  <c r="B10" i="4"/>
  <c r="PF8" i="4"/>
  <c r="LZ8" i="4"/>
  <c r="IT8" i="4"/>
  <c r="FN8" i="4"/>
  <c r="CH8" i="4"/>
  <c r="B8" i="4"/>
  <c r="B5" i="4"/>
  <c r="RH32" i="4" l="1"/>
  <c r="GZ33" i="4"/>
  <c r="KF54" i="4"/>
  <c r="AR55" i="4"/>
  <c r="KF56" i="4"/>
  <c r="AZ79" i="4"/>
  <c r="W10" i="5"/>
  <c r="DR10" i="5"/>
  <c r="OZ54" i="4"/>
  <c r="FL31" i="4"/>
  <c r="X33" i="4"/>
  <c r="JL33" i="4"/>
  <c r="LT55" i="4"/>
  <c r="OY81" i="4"/>
  <c r="X10" i="5"/>
  <c r="EB10" i="5"/>
  <c r="AR31" i="4"/>
  <c r="AR54" i="4"/>
  <c r="AH10" i="5"/>
  <c r="KF31" i="4"/>
  <c r="CZ56" i="4"/>
  <c r="HL79" i="4"/>
  <c r="AR10" i="5"/>
  <c r="BP10" i="5"/>
  <c r="ER32" i="4"/>
  <c r="FL54" i="4"/>
  <c r="BZ10" i="5"/>
  <c r="OZ31" i="4"/>
  <c r="GF32" i="4"/>
  <c r="QN56" i="4"/>
  <c r="NX79" i="4"/>
  <c r="CJ10" i="5"/>
  <c r="CZ31" i="4"/>
  <c r="X32" i="4"/>
  <c r="CZ32" i="4"/>
  <c r="KZ32" i="4"/>
  <c r="X54" i="4"/>
  <c r="CZ54" i="4"/>
  <c r="X55" i="4"/>
  <c r="KZ55" i="4"/>
  <c r="ER31" i="4"/>
  <c r="HT31" i="4"/>
  <c r="ER33" i="4"/>
  <c r="HT33" i="4"/>
  <c r="PT33" i="4"/>
  <c r="ER54" i="4"/>
  <c r="HT54" i="4"/>
  <c r="ER56" i="4"/>
  <c r="HT56" i="4"/>
  <c r="PT56" i="4"/>
  <c r="GK79" i="4"/>
  <c r="KO79" i="4"/>
  <c r="HL80" i="4"/>
  <c r="DB81" i="4"/>
  <c r="NX81" i="4"/>
  <c r="V10" i="5"/>
  <c r="AF10" i="5"/>
  <c r="AJ10" i="5"/>
  <c r="AT10" i="5"/>
  <c r="BD10" i="5"/>
  <c r="BN10" i="5"/>
  <c r="BX10" i="5"/>
  <c r="CB10" i="5"/>
  <c r="CL10" i="5"/>
  <c r="CV10" i="5"/>
  <c r="DF10" i="5"/>
  <c r="DP10" i="5"/>
  <c r="DT10" i="5"/>
  <c r="ED10" i="5"/>
  <c r="AG11" i="5"/>
  <c r="BE11" i="5"/>
  <c r="BY11" i="5"/>
  <c r="CW11" i="5"/>
  <c r="JL31" i="4"/>
  <c r="MN31" i="4"/>
  <c r="JL54" i="4"/>
  <c r="MN54" i="4"/>
  <c r="MW79" i="4"/>
  <c r="RA79" i="4"/>
  <c r="AG10" i="5"/>
  <c r="AQ10" i="5"/>
  <c r="AU10" i="5"/>
  <c r="BE10" i="5"/>
  <c r="BO10" i="5"/>
  <c r="BY10" i="5"/>
  <c r="CI10" i="5"/>
  <c r="CM10" i="5"/>
  <c r="CW10" i="5"/>
  <c r="DG10" i="5"/>
  <c r="DQ10" i="5"/>
  <c r="EA10" i="5"/>
  <c r="EE10" i="5"/>
  <c r="BB10" i="5"/>
  <c r="BF10" i="5"/>
  <c r="CT10" i="5"/>
  <c r="CX10" i="5"/>
  <c r="BQ11" i="5"/>
  <c r="X31" i="4"/>
  <c r="Y79" i="4"/>
  <c r="EC79" i="4"/>
  <c r="U10" i="5"/>
  <c r="Y10" i="5"/>
  <c r="AI10" i="5"/>
  <c r="AS10" i="5"/>
  <c r="BC10" i="5"/>
  <c r="BM10" i="5"/>
  <c r="BQ10" i="5"/>
  <c r="CA10" i="5"/>
  <c r="CK10" i="5"/>
</calcChain>
</file>

<file path=xl/sharedStrings.xml><?xml version="1.0" encoding="utf-8"?>
<sst xmlns="http://schemas.openxmlformats.org/spreadsheetml/2006/main" count="262" uniqueCount="106">
  <si>
    <t>経営比較分析表／団体全体（令和3年度決算）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</si>
  <si>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</si>
  <si>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</si>
  <si>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</si>
  <si>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</si>
  <si>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</si>
  <si>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</si>
  <si>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</si>
  <si>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</si>
  <si>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</si>
  <si>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</si>
  <si>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</si>
  <si>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</si>
  <si>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</si>
  <si>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</si>
  <si>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</si>
  <si>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</si>
  <si>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</si>
  <si>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</si>
  <si>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令和3年度全国平均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</si>
  <si>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</si>
  <si>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</si>
  <si>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</si>
  <si>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</si>
  <si>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</si>
  <si>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</si>
  <si>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</si>
  <si>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</si>
  <si>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</si>
  <si>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</si>
  <si>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</si>
  <si>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</si>
  <si>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</si>
  <si>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</si>
  <si>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</si>
  <si>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</si>
  <si>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</si>
  <si>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</si>
  <si>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</si>
  <si>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</si>
  <si>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</si>
  <si>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</si>
  <si>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</si>
  <si>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</si>
  <si>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</si>
  <si>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</si>
  <si>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</si>
  <si>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</si>
  <si>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</si>
  <si>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</si>
  <si>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</si>
  <si>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</si>
  <si>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</si>
  <si>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</si>
  <si>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</si>
  <si>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</si>
  <si>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</si>
  <si>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</si>
  <si>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</si>
  <si>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</si>
  <si>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</si>
  <si>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</si>
  <si>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</si>
  <si>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</si>
  <si>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</si>
  <si>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</si>
  <si>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</si>
  <si>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</si>
  <si>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</si>
  <si>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</si>
  <si>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</si>
  <si>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</si>
  <si>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</si>
  <si>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</si>
  <si>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</si>
  <si>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</si>
  <si>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</si>
  <si>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</si>
  <si>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</si>
  <si>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</si>
  <si>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</si>
  <si>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</si>
  <si>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</si>
  <si>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</si>
  <si>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</si>
  <si>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</si>
  <si>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2021</t>
  </si>
  <si>
    <t>244414</t>
  </si>
  <si>
    <t>46</t>
  </si>
  <si>
    <t>02</t>
  </si>
  <si>
    <t>0</t>
  </si>
  <si>
    <t>000</t>
  </si>
  <si>
    <t>三重県　多気町</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</si>
  <si>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</si>
  <si>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</si>
  <si>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</si>
  <si>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</si>
  <si>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</si>
  <si>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</si>
  <si>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</si>
  <si>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</si>
  <si>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</si>
  <si>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</si>
  <si>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経常収支比率が100％を超えており、累積欠損金もなく健全な経営ができています。また、流動比率も高く短期的な債務に対する支払能力も十分であるといえます。
企業債残高はありませんが、他会計借入金があるため今後返済していく財源を確保していく必要があります。
給水に係る費用がどの程度給水収益で賄えているかを示す料金回収率は類似団体や全国平均を大きく上回っていますが、給水原価は類似団体は上回っているものの全国平均よりは高い水準にあります。今後も費用の削減に努めていく必要があります。</t>
    <rPh sb="0" eb="2">
      <t>ケイジョウ</t>
    </rPh>
    <rPh sb="2" eb="4">
      <t>シュウシ</t>
    </rPh>
    <rPh sb="4" eb="6">
      <t>ヒリツ</t>
    </rPh>
    <rPh sb="12" eb="13">
      <t>コ</t>
    </rPh>
    <rPh sb="18" eb="20">
      <t>ルイセキ</t>
    </rPh>
    <rPh sb="20" eb="22">
      <t>ケッソン</t>
    </rPh>
    <rPh sb="22" eb="23">
      <t>キン</t>
    </rPh>
    <rPh sb="26" eb="28">
      <t>ケンゼン</t>
    </rPh>
    <rPh sb="29" eb="31">
      <t>ケイエイ</t>
    </rPh>
    <rPh sb="42" eb="44">
      <t>リュウドウ</t>
    </rPh>
    <rPh sb="44" eb="46">
      <t>ヒリツ</t>
    </rPh>
    <rPh sb="47" eb="48">
      <t>タカ</t>
    </rPh>
    <rPh sb="49" eb="52">
      <t>タンキテキ</t>
    </rPh>
    <rPh sb="53" eb="55">
      <t>サイム</t>
    </rPh>
    <rPh sb="56" eb="57">
      <t>タイ</t>
    </rPh>
    <rPh sb="59" eb="61">
      <t>シハラ</t>
    </rPh>
    <rPh sb="61" eb="63">
      <t>ノウリョク</t>
    </rPh>
    <rPh sb="64" eb="66">
      <t>ジュウブン</t>
    </rPh>
    <rPh sb="76" eb="78">
      <t>キギョウ</t>
    </rPh>
    <rPh sb="78" eb="79">
      <t>サイ</t>
    </rPh>
    <rPh sb="79" eb="81">
      <t>ザンダカ</t>
    </rPh>
    <rPh sb="89" eb="90">
      <t>ホカ</t>
    </rPh>
    <rPh sb="90" eb="92">
      <t>カイケイ</t>
    </rPh>
    <rPh sb="92" eb="94">
      <t>カリイレ</t>
    </rPh>
    <rPh sb="94" eb="95">
      <t>キン</t>
    </rPh>
    <rPh sb="100" eb="102">
      <t>コンゴ</t>
    </rPh>
    <rPh sb="102" eb="104">
      <t>ヘンサイ</t>
    </rPh>
    <rPh sb="108" eb="110">
      <t>ザイゲン</t>
    </rPh>
    <rPh sb="111" eb="113">
      <t>カクホ</t>
    </rPh>
    <rPh sb="117" eb="119">
      <t>ヒツヨウ</t>
    </rPh>
    <rPh sb="126" eb="128">
      <t>キュウスイ</t>
    </rPh>
    <rPh sb="129" eb="130">
      <t>カカ</t>
    </rPh>
    <rPh sb="131" eb="133">
      <t>ヒヨウ</t>
    </rPh>
    <rPh sb="136" eb="138">
      <t>テイド</t>
    </rPh>
    <rPh sb="138" eb="140">
      <t>キュウスイ</t>
    </rPh>
    <rPh sb="140" eb="142">
      <t>シュウエキ</t>
    </rPh>
    <rPh sb="143" eb="144">
      <t>マカナ</t>
    </rPh>
    <rPh sb="150" eb="151">
      <t>シメ</t>
    </rPh>
    <rPh sb="152" eb="154">
      <t>リョウキン</t>
    </rPh>
    <rPh sb="154" eb="156">
      <t>カイシュウ</t>
    </rPh>
    <rPh sb="156" eb="157">
      <t>リツ</t>
    </rPh>
    <rPh sb="158" eb="160">
      <t>ルイジ</t>
    </rPh>
    <rPh sb="160" eb="162">
      <t>ダンタイ</t>
    </rPh>
    <rPh sb="163" eb="165">
      <t>ゼンコク</t>
    </rPh>
    <rPh sb="165" eb="167">
      <t>ヘイキン</t>
    </rPh>
    <rPh sb="168" eb="169">
      <t>オオ</t>
    </rPh>
    <rPh sb="171" eb="173">
      <t>ウワマワ</t>
    </rPh>
    <rPh sb="180" eb="182">
      <t>キュウスイ</t>
    </rPh>
    <rPh sb="182" eb="184">
      <t>ゲンカ</t>
    </rPh>
    <rPh sb="185" eb="187">
      <t>ルイジ</t>
    </rPh>
    <rPh sb="187" eb="189">
      <t>ダンタイ</t>
    </rPh>
    <rPh sb="190" eb="192">
      <t>ウワマワ</t>
    </rPh>
    <rPh sb="199" eb="201">
      <t>ゼンコク</t>
    </rPh>
    <rPh sb="201" eb="203">
      <t>ヘイキン</t>
    </rPh>
    <rPh sb="206" eb="207">
      <t>タカ</t>
    </rPh>
    <rPh sb="208" eb="210">
      <t>スイジュン</t>
    </rPh>
    <rPh sb="216" eb="218">
      <t>コンゴ</t>
    </rPh>
    <rPh sb="219" eb="221">
      <t>ヒヨウ</t>
    </rPh>
    <rPh sb="222" eb="224">
      <t>サクゲン</t>
    </rPh>
    <rPh sb="225" eb="226">
      <t>ツト</t>
    </rPh>
    <rPh sb="230" eb="232">
      <t>ヒツヨウ</t>
    </rPh>
    <phoneticPr fontId="5"/>
  </si>
  <si>
    <t>有形固定資産の減価償却がどの程度進んでいるかを表す有形固定資産減価償却率は類似団体、全国平均を下回っています。
今後も施設の長寿命化のために適切な維持管理を行っていきます。</t>
    <rPh sb="0" eb="2">
      <t>ユウケイ</t>
    </rPh>
    <rPh sb="2" eb="4">
      <t>コテイ</t>
    </rPh>
    <rPh sb="4" eb="6">
      <t>シサン</t>
    </rPh>
    <rPh sb="7" eb="9">
      <t>ゲンカ</t>
    </rPh>
    <rPh sb="9" eb="11">
      <t>ショウキャク</t>
    </rPh>
    <rPh sb="14" eb="16">
      <t>テイド</t>
    </rPh>
    <rPh sb="16" eb="17">
      <t>スス</t>
    </rPh>
    <rPh sb="23" eb="24">
      <t>アラワ</t>
    </rPh>
    <rPh sb="25" eb="27">
      <t>ユウケイ</t>
    </rPh>
    <rPh sb="27" eb="29">
      <t>コテイ</t>
    </rPh>
    <rPh sb="29" eb="31">
      <t>シサン</t>
    </rPh>
    <rPh sb="31" eb="33">
      <t>ゲンカ</t>
    </rPh>
    <rPh sb="33" eb="35">
      <t>ショウキャク</t>
    </rPh>
    <rPh sb="35" eb="36">
      <t>リツ</t>
    </rPh>
    <rPh sb="37" eb="39">
      <t>ルイジ</t>
    </rPh>
    <rPh sb="39" eb="41">
      <t>ダンタイ</t>
    </rPh>
    <rPh sb="42" eb="44">
      <t>ゼンコク</t>
    </rPh>
    <rPh sb="44" eb="46">
      <t>ヘイキン</t>
    </rPh>
    <rPh sb="47" eb="49">
      <t>シタマワ</t>
    </rPh>
    <rPh sb="56" eb="58">
      <t>コンゴ</t>
    </rPh>
    <rPh sb="59" eb="61">
      <t>シセツ</t>
    </rPh>
    <rPh sb="62" eb="66">
      <t>チョウジュミョウカ</t>
    </rPh>
    <rPh sb="70" eb="72">
      <t>テキセツ</t>
    </rPh>
    <rPh sb="73" eb="75">
      <t>イジ</t>
    </rPh>
    <rPh sb="75" eb="77">
      <t>カンリ</t>
    </rPh>
    <rPh sb="78" eb="79">
      <t>オコナ</t>
    </rPh>
    <phoneticPr fontId="5"/>
  </si>
  <si>
    <t>令和3年度中に新たに1件の新規事業所への給水を開始し、給水件数は令和3年度末で5件となっています。
現在は工業用水道の安定供給のための維持管理業務が中心となっています。今後も契約先の需要に合わせた供給と、施設及び設備の適切な維持管理を行いながら健全な経営の継続に努めていきます。</t>
    <rPh sb="0" eb="2">
      <t>レイワ</t>
    </rPh>
    <rPh sb="3" eb="5">
      <t>ネンド</t>
    </rPh>
    <rPh sb="5" eb="6">
      <t>チュウ</t>
    </rPh>
    <rPh sb="7" eb="8">
      <t>アラ</t>
    </rPh>
    <rPh sb="11" eb="12">
      <t>ケン</t>
    </rPh>
    <rPh sb="13" eb="15">
      <t>シンキ</t>
    </rPh>
    <rPh sb="15" eb="18">
      <t>ジギョウショ</t>
    </rPh>
    <rPh sb="20" eb="22">
      <t>キュウスイ</t>
    </rPh>
    <rPh sb="23" eb="25">
      <t>カイシ</t>
    </rPh>
    <rPh sb="27" eb="29">
      <t>キュウスイ</t>
    </rPh>
    <rPh sb="29" eb="31">
      <t>ケンスウ</t>
    </rPh>
    <rPh sb="32" eb="34">
      <t>レイワ</t>
    </rPh>
    <rPh sb="35" eb="37">
      <t>ネンド</t>
    </rPh>
    <rPh sb="37" eb="38">
      <t>マツ</t>
    </rPh>
    <rPh sb="40" eb="41">
      <t>ケン</t>
    </rPh>
    <rPh sb="50" eb="52">
      <t>ゲンザイ</t>
    </rPh>
    <rPh sb="53" eb="56">
      <t>コウギョウヨウ</t>
    </rPh>
    <rPh sb="56" eb="58">
      <t>スイドウ</t>
    </rPh>
    <rPh sb="59" eb="61">
      <t>アンテイ</t>
    </rPh>
    <rPh sb="61" eb="63">
      <t>キョウキュウ</t>
    </rPh>
    <rPh sb="67" eb="69">
      <t>イジ</t>
    </rPh>
    <rPh sb="69" eb="71">
      <t>カンリ</t>
    </rPh>
    <rPh sb="71" eb="73">
      <t>ギョウム</t>
    </rPh>
    <rPh sb="74" eb="76">
      <t>チュウシン</t>
    </rPh>
    <rPh sb="84" eb="86">
      <t>コンゴ</t>
    </rPh>
    <rPh sb="87" eb="89">
      <t>ケイヤク</t>
    </rPh>
    <rPh sb="89" eb="90">
      <t>サキ</t>
    </rPh>
    <rPh sb="91" eb="93">
      <t>ジュヨウ</t>
    </rPh>
    <rPh sb="94" eb="95">
      <t>ア</t>
    </rPh>
    <rPh sb="98" eb="100">
      <t>キョウキュウ</t>
    </rPh>
    <rPh sb="102" eb="104">
      <t>シセツ</t>
    </rPh>
    <rPh sb="104" eb="105">
      <t>オヨ</t>
    </rPh>
    <rPh sb="106" eb="108">
      <t>セツビ</t>
    </rPh>
    <rPh sb="109" eb="111">
      <t>テキセツ</t>
    </rPh>
    <rPh sb="112" eb="114">
      <t>イジ</t>
    </rPh>
    <rPh sb="114" eb="116">
      <t>カンリ</t>
    </rPh>
    <rPh sb="117" eb="118">
      <t>オコナ</t>
    </rPh>
    <rPh sb="122" eb="124">
      <t>ケンゼン</t>
    </rPh>
    <rPh sb="125" eb="127">
      <t>ケイエイ</t>
    </rPh>
    <rPh sb="128" eb="130">
      <t>ケイゾク</t>
    </rPh>
    <rPh sb="131" eb="132">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</si>
</sst>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H29</c:v>
                </c:pt>
                <c:pt idx="1">
                  <c:v>H30</c:v>
                </c:pt>
                <c:pt idx="2">
                  <c:v>R01</c:v>
                </c:pt>
                <c:pt idx="3">
                  <c:v>R02</c:v>
                </c:pt>
                <c:pt idx="4">
                  <c:v>R03</c:v>
                </c:pt>
              </c:strCache>
            </c:strRef>
          </c:cat>
          <c:val>
            <c:numRef>
              <c:f>データ!$DE$11:$DI$11</c:f>
              <c:numCache>
                <c:formatCode>#,##0.00;"△"#,##0.00</c:formatCode>
                <c:ptCount val="5"/>
                <c:pt idx="0">
                  <c:v>33.729999999999997</c:v>
                </c:pt>
                <c:pt idx="1">
                  <c:v>36.56</c:v>
                </c:pt>
                <c:pt idx="2">
                  <c:v>39.369999999999997</c:v>
                </c:pt>
                <c:pt idx="3">
                  <c:v>42</c:v>
                </c:pt>
                <c:pt idx="4">
                  <c:v>44.39</c:v>
                </c:pt>
              </c:numCache>
            </c:numRef>
          </c:val>
          <c:extLst>
            <c:ext xmlns:c16="http://schemas.microsoft.com/office/drawing/2014/chart" uri="{C3380CC4-5D6E-409C-BE32-E72D297353CC}">
              <c16:uniqueId val="{00000000-5342-4D56-9518-11FB7E3F16B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H29</c:v>
                </c:pt>
                <c:pt idx="1">
                  <c:v>H30</c:v>
                </c:pt>
                <c:pt idx="2">
                  <c:v>R01</c:v>
                </c:pt>
                <c:pt idx="3">
                  <c:v>R02</c:v>
                </c:pt>
                <c:pt idx="4">
                  <c:v>R03</c:v>
                </c:pt>
              </c:strCache>
            </c:strRef>
          </c:cat>
          <c:val>
            <c:numRef>
              <c:f>データ!$DE$12:$DI$12</c:f>
              <c:numCache>
                <c:formatCode>#,##0.00;"△"#,##0.00</c:formatCode>
                <c:ptCount val="5"/>
                <c:pt idx="0">
                  <c:v>53.4</c:v>
                </c:pt>
                <c:pt idx="1">
                  <c:v>53.49</c:v>
                </c:pt>
                <c:pt idx="2">
                  <c:v>54.3</c:v>
                </c:pt>
                <c:pt idx="3">
                  <c:v>55.32</c:v>
                </c:pt>
                <c:pt idx="4">
                  <c:v>55.08</c:v>
                </c:pt>
              </c:numCache>
            </c:numRef>
          </c:val>
          <c:smooth val="0"/>
          <c:extLst>
            <c:ext xmlns:c16="http://schemas.microsoft.com/office/drawing/2014/chart" uri="{C3380CC4-5D6E-409C-BE32-E72D297353CC}">
              <c16:uniqueId val="{00000001-5342-4D56-9518-11FB7E3F16B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H29</c:v>
                </c:pt>
                <c:pt idx="1">
                  <c:v>H30</c:v>
                </c:pt>
                <c:pt idx="2">
                  <c:v>R01</c:v>
                </c:pt>
                <c:pt idx="3">
                  <c:v>R02</c:v>
                </c:pt>
                <c:pt idx="4">
                  <c:v>R03</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EC-4727-9123-D5FE3E8FBD3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H29</c:v>
                </c:pt>
                <c:pt idx="1">
                  <c:v>H30</c:v>
                </c:pt>
                <c:pt idx="2">
                  <c:v>R01</c:v>
                </c:pt>
                <c:pt idx="3">
                  <c:v>R02</c:v>
                </c:pt>
                <c:pt idx="4">
                  <c:v>R03</c:v>
                </c:pt>
              </c:strCache>
            </c:strRef>
          </c:cat>
          <c:val>
            <c:numRef>
              <c:f>データ!$AF$12:$AJ$12</c:f>
              <c:numCache>
                <c:formatCode>#,##0.00;"△"#,##0.00</c:formatCode>
                <c:ptCount val="5"/>
                <c:pt idx="0">
                  <c:v>118.97</c:v>
                </c:pt>
                <c:pt idx="1">
                  <c:v>121.15</c:v>
                </c:pt>
                <c:pt idx="2">
                  <c:v>125.8</c:v>
                </c:pt>
                <c:pt idx="3">
                  <c:v>132.55000000000001</c:v>
                </c:pt>
                <c:pt idx="4">
                  <c:v>134.69</c:v>
                </c:pt>
              </c:numCache>
            </c:numRef>
          </c:val>
          <c:smooth val="0"/>
          <c:extLst>
            <c:ext xmlns:c16="http://schemas.microsoft.com/office/drawing/2014/chart" uri="{C3380CC4-5D6E-409C-BE32-E72D297353CC}">
              <c16:uniqueId val="{00000001-86EC-4727-9123-D5FE3E8FBD3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H29</c:v>
                </c:pt>
                <c:pt idx="1">
                  <c:v>H30</c:v>
                </c:pt>
                <c:pt idx="2">
                  <c:v>R01</c:v>
                </c:pt>
                <c:pt idx="3">
                  <c:v>R02</c:v>
                </c:pt>
                <c:pt idx="4">
                  <c:v>R03</c:v>
                </c:pt>
              </c:strCache>
            </c:strRef>
          </c:cat>
          <c:val>
            <c:numRef>
              <c:f>データ!$U$11:$Y$11</c:f>
              <c:numCache>
                <c:formatCode>#,##0.00;"△"#,##0.00</c:formatCode>
                <c:ptCount val="5"/>
                <c:pt idx="0">
                  <c:v>125.92</c:v>
                </c:pt>
                <c:pt idx="1">
                  <c:v>125.75</c:v>
                </c:pt>
                <c:pt idx="2">
                  <c:v>124.76</c:v>
                </c:pt>
                <c:pt idx="3">
                  <c:v>116.9</c:v>
                </c:pt>
                <c:pt idx="4">
                  <c:v>134.66</c:v>
                </c:pt>
              </c:numCache>
            </c:numRef>
          </c:val>
          <c:extLst>
            <c:ext xmlns:c16="http://schemas.microsoft.com/office/drawing/2014/chart" uri="{C3380CC4-5D6E-409C-BE32-E72D297353CC}">
              <c16:uniqueId val="{00000000-7987-4A82-A15D-5BFE13A8CAE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H29</c:v>
                </c:pt>
                <c:pt idx="1">
                  <c:v>H30</c:v>
                </c:pt>
                <c:pt idx="2">
                  <c:v>R01</c:v>
                </c:pt>
                <c:pt idx="3">
                  <c:v>R02</c:v>
                </c:pt>
                <c:pt idx="4">
                  <c:v>R03</c:v>
                </c:pt>
              </c:strCache>
            </c:strRef>
          </c:cat>
          <c:val>
            <c:numRef>
              <c:f>データ!$U$12:$Y$12</c:f>
              <c:numCache>
                <c:formatCode>#,##0.00;"△"#,##0.00</c:formatCode>
                <c:ptCount val="5"/>
                <c:pt idx="0">
                  <c:v>113.67</c:v>
                </c:pt>
                <c:pt idx="1">
                  <c:v>110.79</c:v>
                </c:pt>
                <c:pt idx="2">
                  <c:v>108.76</c:v>
                </c:pt>
                <c:pt idx="3">
                  <c:v>110.19</c:v>
                </c:pt>
                <c:pt idx="4">
                  <c:v>113.73</c:v>
                </c:pt>
              </c:numCache>
            </c:numRef>
          </c:val>
          <c:smooth val="0"/>
          <c:extLst>
            <c:ext xmlns:c16="http://schemas.microsoft.com/office/drawing/2014/chart" uri="{C3380CC4-5D6E-409C-BE32-E72D297353CC}">
              <c16:uniqueId val="{00000001-7987-4A82-A15D-5BFE13A8CAE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H29</c:v>
                </c:pt>
                <c:pt idx="1">
                  <c:v>H30</c:v>
                </c:pt>
                <c:pt idx="2">
                  <c:v>R01</c:v>
                </c:pt>
                <c:pt idx="3">
                  <c:v>R02</c:v>
                </c:pt>
                <c:pt idx="4">
                  <c:v>R03</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843-4D00-84F1-8B628973F2F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H29</c:v>
                </c:pt>
                <c:pt idx="1">
                  <c:v>H30</c:v>
                </c:pt>
                <c:pt idx="2">
                  <c:v>R01</c:v>
                </c:pt>
                <c:pt idx="3">
                  <c:v>R02</c:v>
                </c:pt>
                <c:pt idx="4">
                  <c:v>R03</c:v>
                </c:pt>
              </c:strCache>
            </c:strRef>
          </c:cat>
          <c:val>
            <c:numRef>
              <c:f>データ!$DP$12:$DT$12</c:f>
              <c:numCache>
                <c:formatCode>#,##0.00;"△"#,##0.00</c:formatCode>
                <c:ptCount val="5"/>
                <c:pt idx="0">
                  <c:v>3.46</c:v>
                </c:pt>
                <c:pt idx="1">
                  <c:v>3.28</c:v>
                </c:pt>
                <c:pt idx="2">
                  <c:v>4.66</c:v>
                </c:pt>
                <c:pt idx="3">
                  <c:v>7.35</c:v>
                </c:pt>
                <c:pt idx="4">
                  <c:v>7.6</c:v>
                </c:pt>
              </c:numCache>
            </c:numRef>
          </c:val>
          <c:smooth val="0"/>
          <c:extLst>
            <c:ext xmlns:c16="http://schemas.microsoft.com/office/drawing/2014/chart" uri="{C3380CC4-5D6E-409C-BE32-E72D297353CC}">
              <c16:uniqueId val="{00000001-7843-4D00-84F1-8B628973F2F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H29</c:v>
                </c:pt>
                <c:pt idx="1">
                  <c:v>H30</c:v>
                </c:pt>
                <c:pt idx="2">
                  <c:v>R01</c:v>
                </c:pt>
                <c:pt idx="3">
                  <c:v>R02</c:v>
                </c:pt>
                <c:pt idx="4">
                  <c:v>R03</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A4C-4388-BD95-F7795000790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H29</c:v>
                </c:pt>
                <c:pt idx="1">
                  <c:v>H30</c:v>
                </c:pt>
                <c:pt idx="2">
                  <c:v>R01</c:v>
                </c:pt>
                <c:pt idx="3">
                  <c:v>R02</c:v>
                </c:pt>
                <c:pt idx="4">
                  <c:v>R03</c:v>
                </c:pt>
              </c:strCache>
            </c:strRef>
          </c:cat>
          <c:val>
            <c:numRef>
              <c:f>データ!$EA$12:$EE$12</c:f>
              <c:numCache>
                <c:formatCode>#,##0.00;"△"#,##0.00</c:formatCode>
                <c:ptCount val="5"/>
                <c:pt idx="0">
                  <c:v>0.13</c:v>
                </c:pt>
                <c:pt idx="1">
                  <c:v>0.02</c:v>
                </c:pt>
                <c:pt idx="2">
                  <c:v>0.06</c:v>
                </c:pt>
                <c:pt idx="3">
                  <c:v>0.09</c:v>
                </c:pt>
                <c:pt idx="4">
                  <c:v>0.4</c:v>
                </c:pt>
              </c:numCache>
            </c:numRef>
          </c:val>
          <c:smooth val="0"/>
          <c:extLst>
            <c:ext xmlns:c16="http://schemas.microsoft.com/office/drawing/2014/chart" uri="{C3380CC4-5D6E-409C-BE32-E72D297353CC}">
              <c16:uniqueId val="{00000001-DA4C-4388-BD95-F7795000790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H29</c:v>
                </c:pt>
                <c:pt idx="1">
                  <c:v>H30</c:v>
                </c:pt>
                <c:pt idx="2">
                  <c:v>R01</c:v>
                </c:pt>
                <c:pt idx="3">
                  <c:v>R02</c:v>
                </c:pt>
                <c:pt idx="4">
                  <c:v>R03</c:v>
                </c:pt>
              </c:strCache>
            </c:strRef>
          </c:cat>
          <c:val>
            <c:numRef>
              <c:f>データ!$AQ$11:$AU$11</c:f>
              <c:numCache>
                <c:formatCode>#,##0.00;"△"#,##0.00</c:formatCode>
                <c:ptCount val="5"/>
                <c:pt idx="0">
                  <c:v>1337.36</c:v>
                </c:pt>
                <c:pt idx="1">
                  <c:v>1555.99</c:v>
                </c:pt>
                <c:pt idx="2">
                  <c:v>1599.16</c:v>
                </c:pt>
                <c:pt idx="3">
                  <c:v>1801.67</c:v>
                </c:pt>
                <c:pt idx="4">
                  <c:v>1874.6</c:v>
                </c:pt>
              </c:numCache>
            </c:numRef>
          </c:val>
          <c:extLst>
            <c:ext xmlns:c16="http://schemas.microsoft.com/office/drawing/2014/chart" uri="{C3380CC4-5D6E-409C-BE32-E72D297353CC}">
              <c16:uniqueId val="{00000000-F97F-4C18-962B-39E38508E28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H29</c:v>
                </c:pt>
                <c:pt idx="1">
                  <c:v>H30</c:v>
                </c:pt>
                <c:pt idx="2">
                  <c:v>R01</c:v>
                </c:pt>
                <c:pt idx="3">
                  <c:v>R02</c:v>
                </c:pt>
                <c:pt idx="4">
                  <c:v>R03</c:v>
                </c:pt>
              </c:strCache>
            </c:strRef>
          </c:cat>
          <c:val>
            <c:numRef>
              <c:f>データ!$AQ$12:$AU$12</c:f>
              <c:numCache>
                <c:formatCode>#,##0.00;"△"#,##0.00</c:formatCode>
                <c:ptCount val="5"/>
                <c:pt idx="0">
                  <c:v>730.25</c:v>
                </c:pt>
                <c:pt idx="1">
                  <c:v>868.31</c:v>
                </c:pt>
                <c:pt idx="2">
                  <c:v>732.52</c:v>
                </c:pt>
                <c:pt idx="3">
                  <c:v>819.73</c:v>
                </c:pt>
                <c:pt idx="4">
                  <c:v>834.05</c:v>
                </c:pt>
              </c:numCache>
            </c:numRef>
          </c:val>
          <c:smooth val="0"/>
          <c:extLst>
            <c:ext xmlns:c16="http://schemas.microsoft.com/office/drawing/2014/chart" uri="{C3380CC4-5D6E-409C-BE32-E72D297353CC}">
              <c16:uniqueId val="{00000001-F97F-4C18-962B-39E38508E28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H29</c:v>
                </c:pt>
                <c:pt idx="1">
                  <c:v>H30</c:v>
                </c:pt>
                <c:pt idx="2">
                  <c:v>R01</c:v>
                </c:pt>
                <c:pt idx="3">
                  <c:v>R02</c:v>
                </c:pt>
                <c:pt idx="4">
                  <c:v>R03</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E9-43D3-83BE-CEA15BD12B7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H29</c:v>
                </c:pt>
                <c:pt idx="1">
                  <c:v>H30</c:v>
                </c:pt>
                <c:pt idx="2">
                  <c:v>R01</c:v>
                </c:pt>
                <c:pt idx="3">
                  <c:v>R02</c:v>
                </c:pt>
                <c:pt idx="4">
                  <c:v>R03</c:v>
                </c:pt>
              </c:strCache>
            </c:strRef>
          </c:cat>
          <c:val>
            <c:numRef>
              <c:f>データ!$BB$12:$BF$12</c:f>
              <c:numCache>
                <c:formatCode>#,##0.00;"△"#,##0.00</c:formatCode>
                <c:ptCount val="5"/>
                <c:pt idx="0">
                  <c:v>514.66</c:v>
                </c:pt>
                <c:pt idx="1">
                  <c:v>504.81</c:v>
                </c:pt>
                <c:pt idx="2">
                  <c:v>498.01</c:v>
                </c:pt>
                <c:pt idx="3">
                  <c:v>490.39</c:v>
                </c:pt>
                <c:pt idx="4">
                  <c:v>475.44</c:v>
                </c:pt>
              </c:numCache>
            </c:numRef>
          </c:val>
          <c:smooth val="0"/>
          <c:extLst>
            <c:ext xmlns:c16="http://schemas.microsoft.com/office/drawing/2014/chart" uri="{C3380CC4-5D6E-409C-BE32-E72D297353CC}">
              <c16:uniqueId val="{00000001-87E9-43D3-83BE-CEA15BD12B7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H29</c:v>
                </c:pt>
                <c:pt idx="1">
                  <c:v>H30</c:v>
                </c:pt>
                <c:pt idx="2">
                  <c:v>R01</c:v>
                </c:pt>
                <c:pt idx="3">
                  <c:v>R02</c:v>
                </c:pt>
                <c:pt idx="4">
                  <c:v>R03</c:v>
                </c:pt>
              </c:strCache>
            </c:strRef>
          </c:cat>
          <c:val>
            <c:numRef>
              <c:f>データ!$BM$11:$BQ$11</c:f>
              <c:numCache>
                <c:formatCode>#,##0.00;"△"#,##0.00</c:formatCode>
                <c:ptCount val="5"/>
                <c:pt idx="0">
                  <c:v>148.6</c:v>
                </c:pt>
                <c:pt idx="1">
                  <c:v>149.30000000000001</c:v>
                </c:pt>
                <c:pt idx="2">
                  <c:v>147.28</c:v>
                </c:pt>
                <c:pt idx="3">
                  <c:v>129.30000000000001</c:v>
                </c:pt>
                <c:pt idx="4">
                  <c:v>160.04</c:v>
                </c:pt>
              </c:numCache>
            </c:numRef>
          </c:val>
          <c:extLst>
            <c:ext xmlns:c16="http://schemas.microsoft.com/office/drawing/2014/chart" uri="{C3380CC4-5D6E-409C-BE32-E72D297353CC}">
              <c16:uniqueId val="{00000000-451E-4372-A055-17BD4C61F65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H29</c:v>
                </c:pt>
                <c:pt idx="1">
                  <c:v>H30</c:v>
                </c:pt>
                <c:pt idx="2">
                  <c:v>R01</c:v>
                </c:pt>
                <c:pt idx="3">
                  <c:v>R02</c:v>
                </c:pt>
                <c:pt idx="4">
                  <c:v>R03</c:v>
                </c:pt>
              </c:strCache>
            </c:strRef>
          </c:cat>
          <c:val>
            <c:numRef>
              <c:f>データ!$BM$12:$BQ$12</c:f>
              <c:numCache>
                <c:formatCode>#,##0.00;"△"#,##0.00</c:formatCode>
                <c:ptCount val="5"/>
                <c:pt idx="0">
                  <c:v>95.99</c:v>
                </c:pt>
                <c:pt idx="1">
                  <c:v>94.91</c:v>
                </c:pt>
                <c:pt idx="2">
                  <c:v>90.22</c:v>
                </c:pt>
                <c:pt idx="3">
                  <c:v>90.8</c:v>
                </c:pt>
                <c:pt idx="4">
                  <c:v>93.49</c:v>
                </c:pt>
              </c:numCache>
            </c:numRef>
          </c:val>
          <c:smooth val="0"/>
          <c:extLst>
            <c:ext xmlns:c16="http://schemas.microsoft.com/office/drawing/2014/chart" uri="{C3380CC4-5D6E-409C-BE32-E72D297353CC}">
              <c16:uniqueId val="{00000001-451E-4372-A055-17BD4C61F65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H29</c:v>
                </c:pt>
                <c:pt idx="1">
                  <c:v>H30</c:v>
                </c:pt>
                <c:pt idx="2">
                  <c:v>R01</c:v>
                </c:pt>
                <c:pt idx="3">
                  <c:v>R02</c:v>
                </c:pt>
                <c:pt idx="4">
                  <c:v>R03</c:v>
                </c:pt>
              </c:strCache>
            </c:strRef>
          </c:cat>
          <c:val>
            <c:numRef>
              <c:f>データ!$BX$11:$CB$11</c:f>
              <c:numCache>
                <c:formatCode>#,##0.00;"△"#,##0.00</c:formatCode>
                <c:ptCount val="5"/>
                <c:pt idx="0">
                  <c:v>37.97</c:v>
                </c:pt>
                <c:pt idx="1">
                  <c:v>36.71</c:v>
                </c:pt>
                <c:pt idx="2">
                  <c:v>37.49</c:v>
                </c:pt>
                <c:pt idx="3">
                  <c:v>40.43</c:v>
                </c:pt>
                <c:pt idx="4">
                  <c:v>34.83</c:v>
                </c:pt>
              </c:numCache>
            </c:numRef>
          </c:val>
          <c:extLst>
            <c:ext xmlns:c16="http://schemas.microsoft.com/office/drawing/2014/chart" uri="{C3380CC4-5D6E-409C-BE32-E72D297353CC}">
              <c16:uniqueId val="{00000000-76ED-47C1-A430-D7C6E2C56D0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H29</c:v>
                </c:pt>
                <c:pt idx="1">
                  <c:v>H30</c:v>
                </c:pt>
                <c:pt idx="2">
                  <c:v>R01</c:v>
                </c:pt>
                <c:pt idx="3">
                  <c:v>R02</c:v>
                </c:pt>
                <c:pt idx="4">
                  <c:v>R03</c:v>
                </c:pt>
              </c:strCache>
            </c:strRef>
          </c:cat>
          <c:val>
            <c:numRef>
              <c:f>データ!$BX$12:$CB$12</c:f>
              <c:numCache>
                <c:formatCode>#,##0.00;"△"#,##0.00</c:formatCode>
                <c:ptCount val="5"/>
                <c:pt idx="0">
                  <c:v>44.55</c:v>
                </c:pt>
                <c:pt idx="1">
                  <c:v>47.36</c:v>
                </c:pt>
                <c:pt idx="2">
                  <c:v>49.94</c:v>
                </c:pt>
                <c:pt idx="3">
                  <c:v>50.56</c:v>
                </c:pt>
                <c:pt idx="4">
                  <c:v>49.4</c:v>
                </c:pt>
              </c:numCache>
            </c:numRef>
          </c:val>
          <c:smooth val="0"/>
          <c:extLst>
            <c:ext xmlns:c16="http://schemas.microsoft.com/office/drawing/2014/chart" uri="{C3380CC4-5D6E-409C-BE32-E72D297353CC}">
              <c16:uniqueId val="{00000001-76ED-47C1-A430-D7C6E2C56D0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H29</c:v>
                </c:pt>
                <c:pt idx="1">
                  <c:v>H30</c:v>
                </c:pt>
                <c:pt idx="2">
                  <c:v>R01</c:v>
                </c:pt>
                <c:pt idx="3">
                  <c:v>R02</c:v>
                </c:pt>
                <c:pt idx="4">
                  <c:v>R03</c:v>
                </c:pt>
              </c:strCache>
            </c:strRef>
          </c:cat>
          <c:val>
            <c:numRef>
              <c:f>データ!$CI$11:$CM$11</c:f>
              <c:numCache>
                <c:formatCode>#,##0.00;"△"#,##0.00</c:formatCode>
                <c:ptCount val="5"/>
                <c:pt idx="0">
                  <c:v>35.81</c:v>
                </c:pt>
                <c:pt idx="1">
                  <c:v>35.659999999999997</c:v>
                </c:pt>
                <c:pt idx="2">
                  <c:v>35</c:v>
                </c:pt>
                <c:pt idx="3">
                  <c:v>37.06</c:v>
                </c:pt>
                <c:pt idx="4">
                  <c:v>37.409999999999997</c:v>
                </c:pt>
              </c:numCache>
            </c:numRef>
          </c:val>
          <c:extLst>
            <c:ext xmlns:c16="http://schemas.microsoft.com/office/drawing/2014/chart" uri="{C3380CC4-5D6E-409C-BE32-E72D297353CC}">
              <c16:uniqueId val="{00000000-E7BE-4987-991A-E6EB20A2734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H29</c:v>
                </c:pt>
                <c:pt idx="1">
                  <c:v>H30</c:v>
                </c:pt>
                <c:pt idx="2">
                  <c:v>R01</c:v>
                </c:pt>
                <c:pt idx="3">
                  <c:v>R02</c:v>
                </c:pt>
                <c:pt idx="4">
                  <c:v>R03</c:v>
                </c:pt>
              </c:strCache>
            </c:strRef>
          </c:cat>
          <c:val>
            <c:numRef>
              <c:f>データ!$CI$12:$CM$12</c:f>
              <c:numCache>
                <c:formatCode>#,##0.00;"△"#,##0.00</c:formatCode>
                <c:ptCount val="5"/>
                <c:pt idx="0">
                  <c:v>35.24</c:v>
                </c:pt>
                <c:pt idx="1">
                  <c:v>35.22</c:v>
                </c:pt>
                <c:pt idx="2">
                  <c:v>34.92</c:v>
                </c:pt>
                <c:pt idx="3">
                  <c:v>34.19</c:v>
                </c:pt>
                <c:pt idx="4">
                  <c:v>36.65</c:v>
                </c:pt>
              </c:numCache>
            </c:numRef>
          </c:val>
          <c:smooth val="0"/>
          <c:extLst>
            <c:ext xmlns:c16="http://schemas.microsoft.com/office/drawing/2014/chart" uri="{C3380CC4-5D6E-409C-BE32-E72D297353CC}">
              <c16:uniqueId val="{00000001-E7BE-4987-991A-E6EB20A2734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H29</c:v>
                </c:pt>
                <c:pt idx="1">
                  <c:v>H30</c:v>
                </c:pt>
                <c:pt idx="2">
                  <c:v>R01</c:v>
                </c:pt>
                <c:pt idx="3">
                  <c:v>R02</c:v>
                </c:pt>
                <c:pt idx="4">
                  <c:v>R03</c:v>
                </c:pt>
              </c:strCache>
            </c:strRef>
          </c:cat>
          <c:val>
            <c:numRef>
              <c:f>データ!$CT$11:$CX$11</c:f>
              <c:numCache>
                <c:formatCode>#,##0.00;"△"#,##0.00</c:formatCode>
                <c:ptCount val="5"/>
                <c:pt idx="0">
                  <c:v>61.43</c:v>
                </c:pt>
                <c:pt idx="1">
                  <c:v>58.57</c:v>
                </c:pt>
                <c:pt idx="2">
                  <c:v>58.57</c:v>
                </c:pt>
                <c:pt idx="3">
                  <c:v>58.57</c:v>
                </c:pt>
                <c:pt idx="4">
                  <c:v>64.290000000000006</c:v>
                </c:pt>
              </c:numCache>
            </c:numRef>
          </c:val>
          <c:extLst>
            <c:ext xmlns:c16="http://schemas.microsoft.com/office/drawing/2014/chart" uri="{C3380CC4-5D6E-409C-BE32-E72D297353CC}">
              <c16:uniqueId val="{00000000-50C4-4A42-BDC5-EC0CC43CDDF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H29</c:v>
                </c:pt>
                <c:pt idx="1">
                  <c:v>H30</c:v>
                </c:pt>
                <c:pt idx="2">
                  <c:v>R01</c:v>
                </c:pt>
                <c:pt idx="3">
                  <c:v>R02</c:v>
                </c:pt>
                <c:pt idx="4">
                  <c:v>R03</c:v>
                </c:pt>
              </c:strCache>
            </c:strRef>
          </c:cat>
          <c:val>
            <c:numRef>
              <c:f>データ!$CT$12:$CX$12</c:f>
              <c:numCache>
                <c:formatCode>#,##0.00;"△"#,##0.00</c:formatCode>
                <c:ptCount val="5"/>
                <c:pt idx="0">
                  <c:v>50.28</c:v>
                </c:pt>
                <c:pt idx="1">
                  <c:v>51.42</c:v>
                </c:pt>
                <c:pt idx="2">
                  <c:v>50.9</c:v>
                </c:pt>
                <c:pt idx="3">
                  <c:v>49.05</c:v>
                </c:pt>
                <c:pt idx="4">
                  <c:v>50.94</c:v>
                </c:pt>
              </c:numCache>
            </c:numRef>
          </c:val>
          <c:smooth val="0"/>
          <c:extLst>
            <c:ext xmlns:c16="http://schemas.microsoft.com/office/drawing/2014/chart" uri="{C3380CC4-5D6E-409C-BE32-E72D297353CC}">
              <c16:uniqueId val="{00000001-50C4-4A42-BDC5-EC0CC43CDDF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【76.67】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【117.41】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【60.20】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【48.27】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【462.72】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【233.92】</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【112.31】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【54.01】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90" zoomScaleNormal="90" workbookViewId="0">
      <selection activeCell="B14" sqref="B14:SK1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三重県　多気町</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7000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極小規模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2619</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72.2</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5</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4500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103</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H29</v>
      </c>
      <c r="Y31" s="84"/>
      <c r="Z31" s="84"/>
      <c r="AA31" s="84"/>
      <c r="AB31" s="84"/>
      <c r="AC31" s="84"/>
      <c r="AD31" s="84"/>
      <c r="AE31" s="84"/>
      <c r="AF31" s="84"/>
      <c r="AG31" s="84"/>
      <c r="AH31" s="84"/>
      <c r="AI31" s="84"/>
      <c r="AJ31" s="84"/>
      <c r="AK31" s="84"/>
      <c r="AL31" s="84"/>
      <c r="AM31" s="84"/>
      <c r="AN31" s="84"/>
      <c r="AO31" s="84"/>
      <c r="AP31" s="84"/>
      <c r="AQ31" s="85"/>
      <c r="AR31" s="83" t="str">
        <f>データ!$C$10</f>
        <v>H30</v>
      </c>
      <c r="AS31" s="84"/>
      <c r="AT31" s="84"/>
      <c r="AU31" s="84"/>
      <c r="AV31" s="84"/>
      <c r="AW31" s="84"/>
      <c r="AX31" s="84"/>
      <c r="AY31" s="84"/>
      <c r="AZ31" s="84"/>
      <c r="BA31" s="84"/>
      <c r="BB31" s="84"/>
      <c r="BC31" s="84"/>
      <c r="BD31" s="84"/>
      <c r="BE31" s="84"/>
      <c r="BF31" s="84"/>
      <c r="BG31" s="84"/>
      <c r="BH31" s="84"/>
      <c r="BI31" s="84"/>
      <c r="BJ31" s="84"/>
      <c r="BK31" s="85"/>
      <c r="BL31" s="83" t="str">
        <f>データ!$D$10</f>
        <v>R01</v>
      </c>
      <c r="BM31" s="84"/>
      <c r="BN31" s="84"/>
      <c r="BO31" s="84"/>
      <c r="BP31" s="84"/>
      <c r="BQ31" s="84"/>
      <c r="BR31" s="84"/>
      <c r="BS31" s="84"/>
      <c r="BT31" s="84"/>
      <c r="BU31" s="84"/>
      <c r="BV31" s="84"/>
      <c r="BW31" s="84"/>
      <c r="BX31" s="84"/>
      <c r="BY31" s="84"/>
      <c r="BZ31" s="84"/>
      <c r="CA31" s="84"/>
      <c r="CB31" s="84"/>
      <c r="CC31" s="84"/>
      <c r="CD31" s="84"/>
      <c r="CE31" s="85"/>
      <c r="CF31" s="83" t="str">
        <f>データ!$E$10</f>
        <v>R02</v>
      </c>
      <c r="CG31" s="84"/>
      <c r="CH31" s="84"/>
      <c r="CI31" s="84"/>
      <c r="CJ31" s="84"/>
      <c r="CK31" s="84"/>
      <c r="CL31" s="84"/>
      <c r="CM31" s="84"/>
      <c r="CN31" s="84"/>
      <c r="CO31" s="84"/>
      <c r="CP31" s="84"/>
      <c r="CQ31" s="84"/>
      <c r="CR31" s="84"/>
      <c r="CS31" s="84"/>
      <c r="CT31" s="84"/>
      <c r="CU31" s="84"/>
      <c r="CV31" s="84"/>
      <c r="CW31" s="84"/>
      <c r="CX31" s="84"/>
      <c r="CY31" s="85"/>
      <c r="CZ31" s="83" t="str">
        <f>データ!$F$10</f>
        <v>R03</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H29</v>
      </c>
      <c r="ES31" s="84"/>
      <c r="ET31" s="84"/>
      <c r="EU31" s="84"/>
      <c r="EV31" s="84"/>
      <c r="EW31" s="84"/>
      <c r="EX31" s="84"/>
      <c r="EY31" s="84"/>
      <c r="EZ31" s="84"/>
      <c r="FA31" s="84"/>
      <c r="FB31" s="84"/>
      <c r="FC31" s="84"/>
      <c r="FD31" s="84"/>
      <c r="FE31" s="84"/>
      <c r="FF31" s="84"/>
      <c r="FG31" s="84"/>
      <c r="FH31" s="84"/>
      <c r="FI31" s="84"/>
      <c r="FJ31" s="84"/>
      <c r="FK31" s="85"/>
      <c r="FL31" s="83" t="str">
        <f>データ!$C$10</f>
        <v>H30</v>
      </c>
      <c r="FM31" s="84"/>
      <c r="FN31" s="84"/>
      <c r="FO31" s="84"/>
      <c r="FP31" s="84"/>
      <c r="FQ31" s="84"/>
      <c r="FR31" s="84"/>
      <c r="FS31" s="84"/>
      <c r="FT31" s="84"/>
      <c r="FU31" s="84"/>
      <c r="FV31" s="84"/>
      <c r="FW31" s="84"/>
      <c r="FX31" s="84"/>
      <c r="FY31" s="84"/>
      <c r="FZ31" s="84"/>
      <c r="GA31" s="84"/>
      <c r="GB31" s="84"/>
      <c r="GC31" s="84"/>
      <c r="GD31" s="84"/>
      <c r="GE31" s="85"/>
      <c r="GF31" s="83" t="str">
        <f>データ!$D$10</f>
        <v>R01</v>
      </c>
      <c r="GG31" s="84"/>
      <c r="GH31" s="84"/>
      <c r="GI31" s="84"/>
      <c r="GJ31" s="84"/>
      <c r="GK31" s="84"/>
      <c r="GL31" s="84"/>
      <c r="GM31" s="84"/>
      <c r="GN31" s="84"/>
      <c r="GO31" s="84"/>
      <c r="GP31" s="84"/>
      <c r="GQ31" s="84"/>
      <c r="GR31" s="84"/>
      <c r="GS31" s="84"/>
      <c r="GT31" s="84"/>
      <c r="GU31" s="84"/>
      <c r="GV31" s="84"/>
      <c r="GW31" s="84"/>
      <c r="GX31" s="84"/>
      <c r="GY31" s="85"/>
      <c r="GZ31" s="83" t="str">
        <f>データ!$E$10</f>
        <v>R02</v>
      </c>
      <c r="HA31" s="84"/>
      <c r="HB31" s="84"/>
      <c r="HC31" s="84"/>
      <c r="HD31" s="84"/>
      <c r="HE31" s="84"/>
      <c r="HF31" s="84"/>
      <c r="HG31" s="84"/>
      <c r="HH31" s="84"/>
      <c r="HI31" s="84"/>
      <c r="HJ31" s="84"/>
      <c r="HK31" s="84"/>
      <c r="HL31" s="84"/>
      <c r="HM31" s="84"/>
      <c r="HN31" s="84"/>
      <c r="HO31" s="84"/>
      <c r="HP31" s="84"/>
      <c r="HQ31" s="84"/>
      <c r="HR31" s="84"/>
      <c r="HS31" s="85"/>
      <c r="HT31" s="83" t="str">
        <f>データ!$F$10</f>
        <v>R03</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H29</v>
      </c>
      <c r="JM31" s="84"/>
      <c r="JN31" s="84"/>
      <c r="JO31" s="84"/>
      <c r="JP31" s="84"/>
      <c r="JQ31" s="84"/>
      <c r="JR31" s="84"/>
      <c r="JS31" s="84"/>
      <c r="JT31" s="84"/>
      <c r="JU31" s="84"/>
      <c r="JV31" s="84"/>
      <c r="JW31" s="84"/>
      <c r="JX31" s="84"/>
      <c r="JY31" s="84"/>
      <c r="JZ31" s="84"/>
      <c r="KA31" s="84"/>
      <c r="KB31" s="84"/>
      <c r="KC31" s="84"/>
      <c r="KD31" s="84"/>
      <c r="KE31" s="85"/>
      <c r="KF31" s="83" t="str">
        <f>データ!$C$10</f>
        <v>H30</v>
      </c>
      <c r="KG31" s="84"/>
      <c r="KH31" s="84"/>
      <c r="KI31" s="84"/>
      <c r="KJ31" s="84"/>
      <c r="KK31" s="84"/>
      <c r="KL31" s="84"/>
      <c r="KM31" s="84"/>
      <c r="KN31" s="84"/>
      <c r="KO31" s="84"/>
      <c r="KP31" s="84"/>
      <c r="KQ31" s="84"/>
      <c r="KR31" s="84"/>
      <c r="KS31" s="84"/>
      <c r="KT31" s="84"/>
      <c r="KU31" s="84"/>
      <c r="KV31" s="84"/>
      <c r="KW31" s="84"/>
      <c r="KX31" s="84"/>
      <c r="KY31" s="85"/>
      <c r="KZ31" s="83" t="str">
        <f>データ!$D$10</f>
        <v>R01</v>
      </c>
      <c r="LA31" s="84"/>
      <c r="LB31" s="84"/>
      <c r="LC31" s="84"/>
      <c r="LD31" s="84"/>
      <c r="LE31" s="84"/>
      <c r="LF31" s="84"/>
      <c r="LG31" s="84"/>
      <c r="LH31" s="84"/>
      <c r="LI31" s="84"/>
      <c r="LJ31" s="84"/>
      <c r="LK31" s="84"/>
      <c r="LL31" s="84"/>
      <c r="LM31" s="84"/>
      <c r="LN31" s="84"/>
      <c r="LO31" s="84"/>
      <c r="LP31" s="84"/>
      <c r="LQ31" s="84"/>
      <c r="LR31" s="84"/>
      <c r="LS31" s="85"/>
      <c r="LT31" s="83" t="str">
        <f>データ!$E$10</f>
        <v>R02</v>
      </c>
      <c r="LU31" s="84"/>
      <c r="LV31" s="84"/>
      <c r="LW31" s="84"/>
      <c r="LX31" s="84"/>
      <c r="LY31" s="84"/>
      <c r="LZ31" s="84"/>
      <c r="MA31" s="84"/>
      <c r="MB31" s="84"/>
      <c r="MC31" s="84"/>
      <c r="MD31" s="84"/>
      <c r="ME31" s="84"/>
      <c r="MF31" s="84"/>
      <c r="MG31" s="84"/>
      <c r="MH31" s="84"/>
      <c r="MI31" s="84"/>
      <c r="MJ31" s="84"/>
      <c r="MK31" s="84"/>
      <c r="ML31" s="84"/>
      <c r="MM31" s="85"/>
      <c r="MN31" s="83" t="str">
        <f>データ!$F$10</f>
        <v>R03</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H29</v>
      </c>
      <c r="OG31" s="84"/>
      <c r="OH31" s="84"/>
      <c r="OI31" s="84"/>
      <c r="OJ31" s="84"/>
      <c r="OK31" s="84"/>
      <c r="OL31" s="84"/>
      <c r="OM31" s="84"/>
      <c r="ON31" s="84"/>
      <c r="OO31" s="84"/>
      <c r="OP31" s="84"/>
      <c r="OQ31" s="84"/>
      <c r="OR31" s="84"/>
      <c r="OS31" s="84"/>
      <c r="OT31" s="84"/>
      <c r="OU31" s="84"/>
      <c r="OV31" s="84"/>
      <c r="OW31" s="84"/>
      <c r="OX31" s="84"/>
      <c r="OY31" s="85"/>
      <c r="OZ31" s="83" t="str">
        <f>データ!$C$10</f>
        <v>H30</v>
      </c>
      <c r="PA31" s="84"/>
      <c r="PB31" s="84"/>
      <c r="PC31" s="84"/>
      <c r="PD31" s="84"/>
      <c r="PE31" s="84"/>
      <c r="PF31" s="84"/>
      <c r="PG31" s="84"/>
      <c r="PH31" s="84"/>
      <c r="PI31" s="84"/>
      <c r="PJ31" s="84"/>
      <c r="PK31" s="84"/>
      <c r="PL31" s="84"/>
      <c r="PM31" s="84"/>
      <c r="PN31" s="84"/>
      <c r="PO31" s="84"/>
      <c r="PP31" s="84"/>
      <c r="PQ31" s="84"/>
      <c r="PR31" s="84"/>
      <c r="PS31" s="85"/>
      <c r="PT31" s="83" t="str">
        <f>データ!$D$10</f>
        <v>R01</v>
      </c>
      <c r="PU31" s="84"/>
      <c r="PV31" s="84"/>
      <c r="PW31" s="84"/>
      <c r="PX31" s="84"/>
      <c r="PY31" s="84"/>
      <c r="PZ31" s="84"/>
      <c r="QA31" s="84"/>
      <c r="QB31" s="84"/>
      <c r="QC31" s="84"/>
      <c r="QD31" s="84"/>
      <c r="QE31" s="84"/>
      <c r="QF31" s="84"/>
      <c r="QG31" s="84"/>
      <c r="QH31" s="84"/>
      <c r="QI31" s="84"/>
      <c r="QJ31" s="84"/>
      <c r="QK31" s="84"/>
      <c r="QL31" s="84"/>
      <c r="QM31" s="85"/>
      <c r="QN31" s="83" t="str">
        <f>データ!$E$10</f>
        <v>R02</v>
      </c>
      <c r="QO31" s="84"/>
      <c r="QP31" s="84"/>
      <c r="QQ31" s="84"/>
      <c r="QR31" s="84"/>
      <c r="QS31" s="84"/>
      <c r="QT31" s="84"/>
      <c r="QU31" s="84"/>
      <c r="QV31" s="84"/>
      <c r="QW31" s="84"/>
      <c r="QX31" s="84"/>
      <c r="QY31" s="84"/>
      <c r="QZ31" s="84"/>
      <c r="RA31" s="84"/>
      <c r="RB31" s="84"/>
      <c r="RC31" s="84"/>
      <c r="RD31" s="84"/>
      <c r="RE31" s="84"/>
      <c r="RF31" s="84"/>
      <c r="RG31" s="85"/>
      <c r="RH31" s="83" t="str">
        <f>データ!$F$10</f>
        <v>R03</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125.92</v>
      </c>
      <c r="Y32" s="121"/>
      <c r="Z32" s="121"/>
      <c r="AA32" s="121"/>
      <c r="AB32" s="121"/>
      <c r="AC32" s="121"/>
      <c r="AD32" s="121"/>
      <c r="AE32" s="121"/>
      <c r="AF32" s="121"/>
      <c r="AG32" s="121"/>
      <c r="AH32" s="121"/>
      <c r="AI32" s="121"/>
      <c r="AJ32" s="121"/>
      <c r="AK32" s="121"/>
      <c r="AL32" s="121"/>
      <c r="AM32" s="121"/>
      <c r="AN32" s="121"/>
      <c r="AO32" s="121"/>
      <c r="AP32" s="121"/>
      <c r="AQ32" s="122"/>
      <c r="AR32" s="120">
        <f>データ!U6</f>
        <v>125.75</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124.76</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116.9</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134.66</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1337.36</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1555.99</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1599.16</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1801.67</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1874.6</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0</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0</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0</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0</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0</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113.67</v>
      </c>
      <c r="Y33" s="121"/>
      <c r="Z33" s="121"/>
      <c r="AA33" s="121"/>
      <c r="AB33" s="121"/>
      <c r="AC33" s="121"/>
      <c r="AD33" s="121"/>
      <c r="AE33" s="121"/>
      <c r="AF33" s="121"/>
      <c r="AG33" s="121"/>
      <c r="AH33" s="121"/>
      <c r="AI33" s="121"/>
      <c r="AJ33" s="121"/>
      <c r="AK33" s="121"/>
      <c r="AL33" s="121"/>
      <c r="AM33" s="121"/>
      <c r="AN33" s="121"/>
      <c r="AO33" s="121"/>
      <c r="AP33" s="121"/>
      <c r="AQ33" s="122"/>
      <c r="AR33" s="120">
        <f>データ!Z6</f>
        <v>110.79</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108.76</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110.19</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113.73</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118.97</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121.15</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125.8</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132.55000000000001</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134.69</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730.25</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868.31</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732.52</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819.73</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834.05</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514.66</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504.81</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498.01</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490.39</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475.44</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104</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H29</v>
      </c>
      <c r="Y54" s="84"/>
      <c r="Z54" s="84"/>
      <c r="AA54" s="84"/>
      <c r="AB54" s="84"/>
      <c r="AC54" s="84"/>
      <c r="AD54" s="84"/>
      <c r="AE54" s="84"/>
      <c r="AF54" s="84"/>
      <c r="AG54" s="84"/>
      <c r="AH54" s="84"/>
      <c r="AI54" s="84"/>
      <c r="AJ54" s="84"/>
      <c r="AK54" s="84"/>
      <c r="AL54" s="84"/>
      <c r="AM54" s="84"/>
      <c r="AN54" s="84"/>
      <c r="AO54" s="84"/>
      <c r="AP54" s="84"/>
      <c r="AQ54" s="85"/>
      <c r="AR54" s="83" t="str">
        <f>データ!$C$10</f>
        <v>H30</v>
      </c>
      <c r="AS54" s="84"/>
      <c r="AT54" s="84"/>
      <c r="AU54" s="84"/>
      <c r="AV54" s="84"/>
      <c r="AW54" s="84"/>
      <c r="AX54" s="84"/>
      <c r="AY54" s="84"/>
      <c r="AZ54" s="84"/>
      <c r="BA54" s="84"/>
      <c r="BB54" s="84"/>
      <c r="BC54" s="84"/>
      <c r="BD54" s="84"/>
      <c r="BE54" s="84"/>
      <c r="BF54" s="84"/>
      <c r="BG54" s="84"/>
      <c r="BH54" s="84"/>
      <c r="BI54" s="84"/>
      <c r="BJ54" s="84"/>
      <c r="BK54" s="85"/>
      <c r="BL54" s="83" t="str">
        <f>データ!$D$10</f>
        <v>R01</v>
      </c>
      <c r="BM54" s="84"/>
      <c r="BN54" s="84"/>
      <c r="BO54" s="84"/>
      <c r="BP54" s="84"/>
      <c r="BQ54" s="84"/>
      <c r="BR54" s="84"/>
      <c r="BS54" s="84"/>
      <c r="BT54" s="84"/>
      <c r="BU54" s="84"/>
      <c r="BV54" s="84"/>
      <c r="BW54" s="84"/>
      <c r="BX54" s="84"/>
      <c r="BY54" s="84"/>
      <c r="BZ54" s="84"/>
      <c r="CA54" s="84"/>
      <c r="CB54" s="84"/>
      <c r="CC54" s="84"/>
      <c r="CD54" s="84"/>
      <c r="CE54" s="85"/>
      <c r="CF54" s="83" t="str">
        <f>データ!$E$10</f>
        <v>R02</v>
      </c>
      <c r="CG54" s="84"/>
      <c r="CH54" s="84"/>
      <c r="CI54" s="84"/>
      <c r="CJ54" s="84"/>
      <c r="CK54" s="84"/>
      <c r="CL54" s="84"/>
      <c r="CM54" s="84"/>
      <c r="CN54" s="84"/>
      <c r="CO54" s="84"/>
      <c r="CP54" s="84"/>
      <c r="CQ54" s="84"/>
      <c r="CR54" s="84"/>
      <c r="CS54" s="84"/>
      <c r="CT54" s="84"/>
      <c r="CU54" s="84"/>
      <c r="CV54" s="84"/>
      <c r="CW54" s="84"/>
      <c r="CX54" s="84"/>
      <c r="CY54" s="85"/>
      <c r="CZ54" s="83" t="str">
        <f>データ!$F$10</f>
        <v>R03</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H29</v>
      </c>
      <c r="ES54" s="84"/>
      <c r="ET54" s="84"/>
      <c r="EU54" s="84"/>
      <c r="EV54" s="84"/>
      <c r="EW54" s="84"/>
      <c r="EX54" s="84"/>
      <c r="EY54" s="84"/>
      <c r="EZ54" s="84"/>
      <c r="FA54" s="84"/>
      <c r="FB54" s="84"/>
      <c r="FC54" s="84"/>
      <c r="FD54" s="84"/>
      <c r="FE54" s="84"/>
      <c r="FF54" s="84"/>
      <c r="FG54" s="84"/>
      <c r="FH54" s="84"/>
      <c r="FI54" s="84"/>
      <c r="FJ54" s="84"/>
      <c r="FK54" s="85"/>
      <c r="FL54" s="83" t="str">
        <f>データ!$C$10</f>
        <v>H30</v>
      </c>
      <c r="FM54" s="84"/>
      <c r="FN54" s="84"/>
      <c r="FO54" s="84"/>
      <c r="FP54" s="84"/>
      <c r="FQ54" s="84"/>
      <c r="FR54" s="84"/>
      <c r="FS54" s="84"/>
      <c r="FT54" s="84"/>
      <c r="FU54" s="84"/>
      <c r="FV54" s="84"/>
      <c r="FW54" s="84"/>
      <c r="FX54" s="84"/>
      <c r="FY54" s="84"/>
      <c r="FZ54" s="84"/>
      <c r="GA54" s="84"/>
      <c r="GB54" s="84"/>
      <c r="GC54" s="84"/>
      <c r="GD54" s="84"/>
      <c r="GE54" s="85"/>
      <c r="GF54" s="83" t="str">
        <f>データ!$D$10</f>
        <v>R01</v>
      </c>
      <c r="GG54" s="84"/>
      <c r="GH54" s="84"/>
      <c r="GI54" s="84"/>
      <c r="GJ54" s="84"/>
      <c r="GK54" s="84"/>
      <c r="GL54" s="84"/>
      <c r="GM54" s="84"/>
      <c r="GN54" s="84"/>
      <c r="GO54" s="84"/>
      <c r="GP54" s="84"/>
      <c r="GQ54" s="84"/>
      <c r="GR54" s="84"/>
      <c r="GS54" s="84"/>
      <c r="GT54" s="84"/>
      <c r="GU54" s="84"/>
      <c r="GV54" s="84"/>
      <c r="GW54" s="84"/>
      <c r="GX54" s="84"/>
      <c r="GY54" s="85"/>
      <c r="GZ54" s="83" t="str">
        <f>データ!$E$10</f>
        <v>R02</v>
      </c>
      <c r="HA54" s="84"/>
      <c r="HB54" s="84"/>
      <c r="HC54" s="84"/>
      <c r="HD54" s="84"/>
      <c r="HE54" s="84"/>
      <c r="HF54" s="84"/>
      <c r="HG54" s="84"/>
      <c r="HH54" s="84"/>
      <c r="HI54" s="84"/>
      <c r="HJ54" s="84"/>
      <c r="HK54" s="84"/>
      <c r="HL54" s="84"/>
      <c r="HM54" s="84"/>
      <c r="HN54" s="84"/>
      <c r="HO54" s="84"/>
      <c r="HP54" s="84"/>
      <c r="HQ54" s="84"/>
      <c r="HR54" s="84"/>
      <c r="HS54" s="85"/>
      <c r="HT54" s="83" t="str">
        <f>データ!$F$10</f>
        <v>R03</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H29</v>
      </c>
      <c r="JM54" s="84"/>
      <c r="JN54" s="84"/>
      <c r="JO54" s="84"/>
      <c r="JP54" s="84"/>
      <c r="JQ54" s="84"/>
      <c r="JR54" s="84"/>
      <c r="JS54" s="84"/>
      <c r="JT54" s="84"/>
      <c r="JU54" s="84"/>
      <c r="JV54" s="84"/>
      <c r="JW54" s="84"/>
      <c r="JX54" s="84"/>
      <c r="JY54" s="84"/>
      <c r="JZ54" s="84"/>
      <c r="KA54" s="84"/>
      <c r="KB54" s="84"/>
      <c r="KC54" s="84"/>
      <c r="KD54" s="84"/>
      <c r="KE54" s="85"/>
      <c r="KF54" s="83" t="str">
        <f>データ!$C$10</f>
        <v>H30</v>
      </c>
      <c r="KG54" s="84"/>
      <c r="KH54" s="84"/>
      <c r="KI54" s="84"/>
      <c r="KJ54" s="84"/>
      <c r="KK54" s="84"/>
      <c r="KL54" s="84"/>
      <c r="KM54" s="84"/>
      <c r="KN54" s="84"/>
      <c r="KO54" s="84"/>
      <c r="KP54" s="84"/>
      <c r="KQ54" s="84"/>
      <c r="KR54" s="84"/>
      <c r="KS54" s="84"/>
      <c r="KT54" s="84"/>
      <c r="KU54" s="84"/>
      <c r="KV54" s="84"/>
      <c r="KW54" s="84"/>
      <c r="KX54" s="84"/>
      <c r="KY54" s="85"/>
      <c r="KZ54" s="83" t="str">
        <f>データ!$D$10</f>
        <v>R01</v>
      </c>
      <c r="LA54" s="84"/>
      <c r="LB54" s="84"/>
      <c r="LC54" s="84"/>
      <c r="LD54" s="84"/>
      <c r="LE54" s="84"/>
      <c r="LF54" s="84"/>
      <c r="LG54" s="84"/>
      <c r="LH54" s="84"/>
      <c r="LI54" s="84"/>
      <c r="LJ54" s="84"/>
      <c r="LK54" s="84"/>
      <c r="LL54" s="84"/>
      <c r="LM54" s="84"/>
      <c r="LN54" s="84"/>
      <c r="LO54" s="84"/>
      <c r="LP54" s="84"/>
      <c r="LQ54" s="84"/>
      <c r="LR54" s="84"/>
      <c r="LS54" s="85"/>
      <c r="LT54" s="83" t="str">
        <f>データ!$E$10</f>
        <v>R02</v>
      </c>
      <c r="LU54" s="84"/>
      <c r="LV54" s="84"/>
      <c r="LW54" s="84"/>
      <c r="LX54" s="84"/>
      <c r="LY54" s="84"/>
      <c r="LZ54" s="84"/>
      <c r="MA54" s="84"/>
      <c r="MB54" s="84"/>
      <c r="MC54" s="84"/>
      <c r="MD54" s="84"/>
      <c r="ME54" s="84"/>
      <c r="MF54" s="84"/>
      <c r="MG54" s="84"/>
      <c r="MH54" s="84"/>
      <c r="MI54" s="84"/>
      <c r="MJ54" s="84"/>
      <c r="MK54" s="84"/>
      <c r="ML54" s="84"/>
      <c r="MM54" s="85"/>
      <c r="MN54" s="83" t="str">
        <f>データ!$F$10</f>
        <v>R03</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H29</v>
      </c>
      <c r="OG54" s="84"/>
      <c r="OH54" s="84"/>
      <c r="OI54" s="84"/>
      <c r="OJ54" s="84"/>
      <c r="OK54" s="84"/>
      <c r="OL54" s="84"/>
      <c r="OM54" s="84"/>
      <c r="ON54" s="84"/>
      <c r="OO54" s="84"/>
      <c r="OP54" s="84"/>
      <c r="OQ54" s="84"/>
      <c r="OR54" s="84"/>
      <c r="OS54" s="84"/>
      <c r="OT54" s="84"/>
      <c r="OU54" s="84"/>
      <c r="OV54" s="84"/>
      <c r="OW54" s="84"/>
      <c r="OX54" s="84"/>
      <c r="OY54" s="85"/>
      <c r="OZ54" s="83" t="str">
        <f>データ!$C$10</f>
        <v>H30</v>
      </c>
      <c r="PA54" s="84"/>
      <c r="PB54" s="84"/>
      <c r="PC54" s="84"/>
      <c r="PD54" s="84"/>
      <c r="PE54" s="84"/>
      <c r="PF54" s="84"/>
      <c r="PG54" s="84"/>
      <c r="PH54" s="84"/>
      <c r="PI54" s="84"/>
      <c r="PJ54" s="84"/>
      <c r="PK54" s="84"/>
      <c r="PL54" s="84"/>
      <c r="PM54" s="84"/>
      <c r="PN54" s="84"/>
      <c r="PO54" s="84"/>
      <c r="PP54" s="84"/>
      <c r="PQ54" s="84"/>
      <c r="PR54" s="84"/>
      <c r="PS54" s="85"/>
      <c r="PT54" s="83" t="str">
        <f>データ!$D$10</f>
        <v>R01</v>
      </c>
      <c r="PU54" s="84"/>
      <c r="PV54" s="84"/>
      <c r="PW54" s="84"/>
      <c r="PX54" s="84"/>
      <c r="PY54" s="84"/>
      <c r="PZ54" s="84"/>
      <c r="QA54" s="84"/>
      <c r="QB54" s="84"/>
      <c r="QC54" s="84"/>
      <c r="QD54" s="84"/>
      <c r="QE54" s="84"/>
      <c r="QF54" s="84"/>
      <c r="QG54" s="84"/>
      <c r="QH54" s="84"/>
      <c r="QI54" s="84"/>
      <c r="QJ54" s="84"/>
      <c r="QK54" s="84"/>
      <c r="QL54" s="84"/>
      <c r="QM54" s="85"/>
      <c r="QN54" s="83" t="str">
        <f>データ!$E$10</f>
        <v>R02</v>
      </c>
      <c r="QO54" s="84"/>
      <c r="QP54" s="84"/>
      <c r="QQ54" s="84"/>
      <c r="QR54" s="84"/>
      <c r="QS54" s="84"/>
      <c r="QT54" s="84"/>
      <c r="QU54" s="84"/>
      <c r="QV54" s="84"/>
      <c r="QW54" s="84"/>
      <c r="QX54" s="84"/>
      <c r="QY54" s="84"/>
      <c r="QZ54" s="84"/>
      <c r="RA54" s="84"/>
      <c r="RB54" s="84"/>
      <c r="RC54" s="84"/>
      <c r="RD54" s="84"/>
      <c r="RE54" s="84"/>
      <c r="RF54" s="84"/>
      <c r="RG54" s="85"/>
      <c r="RH54" s="83" t="str">
        <f>データ!$F$10</f>
        <v>R03</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148.6</v>
      </c>
      <c r="Y55" s="121"/>
      <c r="Z55" s="121"/>
      <c r="AA55" s="121"/>
      <c r="AB55" s="121"/>
      <c r="AC55" s="121"/>
      <c r="AD55" s="121"/>
      <c r="AE55" s="121"/>
      <c r="AF55" s="121"/>
      <c r="AG55" s="121"/>
      <c r="AH55" s="121"/>
      <c r="AI55" s="121"/>
      <c r="AJ55" s="121"/>
      <c r="AK55" s="121"/>
      <c r="AL55" s="121"/>
      <c r="AM55" s="121"/>
      <c r="AN55" s="121"/>
      <c r="AO55" s="121"/>
      <c r="AP55" s="121"/>
      <c r="AQ55" s="122"/>
      <c r="AR55" s="120">
        <f>データ!BM6</f>
        <v>149.30000000000001</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147.28</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129.30000000000001</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160.04</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37.97</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36.71</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37.49</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40.43</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34.83</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35.81</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35.659999999999997</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35</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37.06</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37.409999999999997</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61.43</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58.57</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58.57</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58.57</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64.290000000000006</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95.99</v>
      </c>
      <c r="Y56" s="121"/>
      <c r="Z56" s="121"/>
      <c r="AA56" s="121"/>
      <c r="AB56" s="121"/>
      <c r="AC56" s="121"/>
      <c r="AD56" s="121"/>
      <c r="AE56" s="121"/>
      <c r="AF56" s="121"/>
      <c r="AG56" s="121"/>
      <c r="AH56" s="121"/>
      <c r="AI56" s="121"/>
      <c r="AJ56" s="121"/>
      <c r="AK56" s="121"/>
      <c r="AL56" s="121"/>
      <c r="AM56" s="121"/>
      <c r="AN56" s="121"/>
      <c r="AO56" s="121"/>
      <c r="AP56" s="121"/>
      <c r="AQ56" s="122"/>
      <c r="AR56" s="120">
        <f>データ!BR6</f>
        <v>94.91</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90.22</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90.8</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93.49</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44.55</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47.36</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49.94</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50.56</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49.4</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35.24</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35.22</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34.92</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34.19</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36.65</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50.28</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51.42</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50.9</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49.05</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50.94</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105</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H29</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H30</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R01</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R02</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R03</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H29</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H30</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R01</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R02</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R03</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H29</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H30</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R01</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R02</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R03</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33.729999999999997</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36.56</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39.369999999999997</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42</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44.39</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0</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0</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0</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0</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0</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0</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0</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53.4</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53.49</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54.3</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55.32</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55.08</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3.46</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3.28</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4.66</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7.35</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7.6</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0.13</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0.02</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0.06</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0.09</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0.4</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3" t="s">
        <v>29</v>
      </c>
      <c r="D89" s="143"/>
      <c r="E89" s="143"/>
      <c r="F89" s="143"/>
      <c r="G89" s="143"/>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t="s">
        <v>30</v>
      </c>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t="s">
        <v>31</v>
      </c>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t="s">
        <v>32</v>
      </c>
      <c r="CG89" s="143"/>
      <c r="CH89" s="143"/>
      <c r="CI89" s="143"/>
      <c r="CJ89" s="143"/>
      <c r="CK89" s="143"/>
      <c r="CL89" s="143"/>
      <c r="CM89" s="143"/>
      <c r="CN89" s="143"/>
      <c r="CO89" s="143"/>
      <c r="CP89" s="143"/>
      <c r="CQ89" s="143"/>
      <c r="CR89" s="143"/>
      <c r="CS89" s="143"/>
      <c r="CT89" s="143"/>
      <c r="CU89" s="143"/>
      <c r="CV89" s="143"/>
      <c r="CW89" s="143"/>
      <c r="CX89" s="143"/>
      <c r="CY89" s="143"/>
      <c r="CZ89" s="143"/>
      <c r="DA89" s="143"/>
      <c r="DB89" s="143"/>
      <c r="DC89" s="143"/>
      <c r="DD89" s="143"/>
      <c r="DE89" s="143"/>
      <c r="DF89" s="143"/>
      <c r="DG89" s="143" t="s">
        <v>33</v>
      </c>
      <c r="DH89" s="143"/>
      <c r="DI89" s="143"/>
      <c r="DJ89" s="143"/>
      <c r="DK89" s="143"/>
      <c r="DL89" s="143"/>
      <c r="DM89" s="143"/>
      <c r="DN89" s="143"/>
      <c r="DO89" s="143"/>
      <c r="DP89" s="143"/>
      <c r="DQ89" s="143"/>
      <c r="DR89" s="143"/>
      <c r="DS89" s="143"/>
      <c r="DT89" s="143"/>
      <c r="DU89" s="143"/>
      <c r="DV89" s="143"/>
      <c r="DW89" s="143"/>
      <c r="DX89" s="143"/>
      <c r="DY89" s="143"/>
      <c r="DZ89" s="143"/>
      <c r="EA89" s="143"/>
      <c r="EB89" s="143"/>
      <c r="EC89" s="143"/>
      <c r="ED89" s="143"/>
      <c r="EE89" s="143"/>
      <c r="EF89" s="143"/>
      <c r="EG89" s="143"/>
      <c r="EH89" s="143" t="s">
        <v>34</v>
      </c>
      <c r="EI89" s="143"/>
      <c r="EJ89" s="143"/>
      <c r="EK89" s="143"/>
      <c r="EL89" s="143"/>
      <c r="EM89" s="143"/>
      <c r="EN89" s="143"/>
      <c r="EO89" s="143"/>
      <c r="EP89" s="143"/>
      <c r="EQ89" s="143"/>
      <c r="ER89" s="143"/>
      <c r="ES89" s="143"/>
      <c r="ET89" s="143"/>
      <c r="EU89" s="143"/>
      <c r="EV89" s="143"/>
      <c r="EW89" s="143"/>
      <c r="EX89" s="143"/>
      <c r="EY89" s="143"/>
      <c r="EZ89" s="143"/>
      <c r="FA89" s="143"/>
      <c r="FB89" s="143"/>
      <c r="FC89" s="143"/>
      <c r="FD89" s="143"/>
      <c r="FE89" s="143"/>
      <c r="FF89" s="143"/>
      <c r="FG89" s="143"/>
      <c r="FH89" s="143"/>
      <c r="FI89" s="143" t="s">
        <v>35</v>
      </c>
      <c r="FJ89" s="143"/>
      <c r="FK89" s="143"/>
      <c r="FL89" s="143"/>
      <c r="FM89" s="143"/>
      <c r="FN89" s="143"/>
      <c r="FO89" s="143"/>
      <c r="FP89" s="143"/>
      <c r="FQ89" s="143"/>
      <c r="FR89" s="143"/>
      <c r="FS89" s="143"/>
      <c r="FT89" s="143"/>
      <c r="FU89" s="143"/>
      <c r="FV89" s="143"/>
      <c r="FW89" s="143"/>
      <c r="FX89" s="143"/>
      <c r="FY89" s="143"/>
      <c r="FZ89" s="143"/>
      <c r="GA89" s="143"/>
      <c r="GB89" s="143"/>
      <c r="GC89" s="143"/>
      <c r="GD89" s="143"/>
      <c r="GE89" s="143"/>
      <c r="GF89" s="143"/>
      <c r="GG89" s="143"/>
      <c r="GH89" s="143"/>
      <c r="GI89" s="143"/>
      <c r="GJ89" s="143" t="s">
        <v>36</v>
      </c>
      <c r="GK89" s="143"/>
      <c r="GL89" s="143"/>
      <c r="GM89" s="143"/>
      <c r="GN89" s="143"/>
      <c r="GO89" s="143"/>
      <c r="GP89" s="143"/>
      <c r="GQ89" s="143"/>
      <c r="GR89" s="143"/>
      <c r="GS89" s="143"/>
      <c r="GT89" s="143"/>
      <c r="GU89" s="143"/>
      <c r="GV89" s="143"/>
      <c r="GW89" s="143"/>
      <c r="GX89" s="143"/>
      <c r="GY89" s="143"/>
      <c r="GZ89" s="143"/>
      <c r="HA89" s="143"/>
      <c r="HB89" s="143"/>
      <c r="HC89" s="143"/>
      <c r="HD89" s="143"/>
      <c r="HE89" s="143"/>
      <c r="HF89" s="143"/>
      <c r="HG89" s="143"/>
      <c r="HH89" s="143"/>
      <c r="HI89" s="143"/>
      <c r="HJ89" s="143"/>
      <c r="HK89" s="143" t="s">
        <v>29</v>
      </c>
      <c r="HL89" s="143"/>
      <c r="HM89" s="143"/>
      <c r="HN89" s="143"/>
      <c r="HO89" s="143"/>
      <c r="HP89" s="143"/>
      <c r="HQ89" s="143"/>
      <c r="HR89" s="143"/>
      <c r="HS89" s="143"/>
      <c r="HT89" s="143"/>
      <c r="HU89" s="143"/>
      <c r="HV89" s="143"/>
      <c r="HW89" s="143"/>
      <c r="HX89" s="143"/>
      <c r="HY89" s="143"/>
      <c r="HZ89" s="143"/>
      <c r="IA89" s="143"/>
      <c r="IB89" s="143"/>
      <c r="IC89" s="143"/>
      <c r="ID89" s="143"/>
      <c r="IE89" s="143"/>
      <c r="IF89" s="143"/>
      <c r="IG89" s="143"/>
      <c r="IH89" s="143"/>
      <c r="II89" s="143"/>
      <c r="IJ89" s="143"/>
      <c r="IK89" s="143"/>
      <c r="IL89" s="143" t="s">
        <v>30</v>
      </c>
      <c r="IM89" s="143"/>
      <c r="IN89" s="143"/>
      <c r="IO89" s="143"/>
      <c r="IP89" s="143"/>
      <c r="IQ89" s="143"/>
      <c r="IR89" s="143"/>
      <c r="IS89" s="143"/>
      <c r="IT89" s="143"/>
      <c r="IU89" s="143"/>
      <c r="IV89" s="143"/>
      <c r="IW89" s="143"/>
      <c r="IX89" s="143"/>
      <c r="IY89" s="143"/>
      <c r="IZ89" s="143"/>
      <c r="JA89" s="143"/>
      <c r="JB89" s="143"/>
      <c r="JC89" s="143"/>
      <c r="JD89" s="143"/>
      <c r="JE89" s="143"/>
      <c r="JF89" s="143"/>
      <c r="JG89" s="143"/>
      <c r="JH89" s="143"/>
      <c r="JI89" s="143"/>
      <c r="JJ89" s="143"/>
      <c r="JK89" s="143"/>
      <c r="JL89" s="143"/>
      <c r="JM89" s="143" t="s">
        <v>31</v>
      </c>
      <c r="JN89" s="143"/>
      <c r="JO89" s="143"/>
      <c r="JP89" s="143"/>
      <c r="JQ89" s="143"/>
      <c r="JR89" s="143"/>
      <c r="JS89" s="143"/>
      <c r="JT89" s="143"/>
      <c r="JU89" s="143"/>
      <c r="JV89" s="143"/>
      <c r="JW89" s="143"/>
      <c r="JX89" s="143"/>
      <c r="JY89" s="143"/>
      <c r="JZ89" s="143"/>
      <c r="KA89" s="143"/>
      <c r="KB89" s="143"/>
      <c r="KC89" s="143"/>
      <c r="KD89" s="143"/>
      <c r="KE89" s="143"/>
      <c r="KF89" s="143"/>
      <c r="KG89" s="143"/>
      <c r="KH89" s="143"/>
      <c r="KI89" s="143"/>
      <c r="KJ89" s="143"/>
      <c r="KK89" s="143"/>
      <c r="KL89" s="143"/>
      <c r="KM89" s="143"/>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2" t="str">
        <f>データ!AD6</f>
        <v>【117.41】</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【23.68】</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【462.72】</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【233.92】</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【112.31】</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【19.07】</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【54.01】</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2" t="str">
        <f>データ!DC6</f>
        <v>【76.67】</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2" t="str">
        <f>データ!DN6</f>
        <v>【60.20】</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2" t="str">
        <f>データ!DY6</f>
        <v>【48.27】</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2" t="str">
        <f>データ!EJ6</f>
        <v>【0.22】</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tY6Rk9MDIc+MhCpm0F7UN68ZyYHjXUpNYRwY6hrKp69al050GkpHRd7zFFoaxp+YeRYVcRaeo2rsQsI5a1Yyg==" saltValue="+wcQoaWq4QNtiHYfBmD+rQ==" spinCount="100000" sheet="1" objects="1" scenarios="1" formatCells="0" formatColumns="0" formatRows="0"/>
  <mergeCells count="289">
    <mergeCell ref="JM89:KM89"/>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48</v>
      </c>
      <c r="B4" s="30"/>
      <c r="C4" s="30"/>
      <c r="D4" s="30"/>
      <c r="E4" s="30"/>
      <c r="F4" s="30"/>
      <c r="G4" s="30"/>
      <c r="H4" s="148"/>
      <c r="I4" s="149"/>
      <c r="J4" s="149"/>
      <c r="K4" s="149"/>
      <c r="L4" s="149"/>
      <c r="M4" s="149"/>
      <c r="N4" s="149"/>
      <c r="O4" s="149"/>
      <c r="P4" s="149"/>
      <c r="Q4" s="149"/>
      <c r="R4" s="149"/>
      <c r="S4" s="149"/>
      <c r="T4" s="145" t="s">
        <v>49</v>
      </c>
      <c r="U4" s="145"/>
      <c r="V4" s="145"/>
      <c r="W4" s="145"/>
      <c r="X4" s="145"/>
      <c r="Y4" s="145"/>
      <c r="Z4" s="145"/>
      <c r="AA4" s="145"/>
      <c r="AB4" s="145"/>
      <c r="AC4" s="145"/>
      <c r="AD4" s="145"/>
      <c r="AE4" s="145" t="s">
        <v>50</v>
      </c>
      <c r="AF4" s="145"/>
      <c r="AG4" s="145"/>
      <c r="AH4" s="145"/>
      <c r="AI4" s="145"/>
      <c r="AJ4" s="145"/>
      <c r="AK4" s="145"/>
      <c r="AL4" s="145"/>
      <c r="AM4" s="145"/>
      <c r="AN4" s="145"/>
      <c r="AO4" s="145"/>
      <c r="AP4" s="145" t="s">
        <v>51</v>
      </c>
      <c r="AQ4" s="145"/>
      <c r="AR4" s="145"/>
      <c r="AS4" s="145"/>
      <c r="AT4" s="145"/>
      <c r="AU4" s="145"/>
      <c r="AV4" s="145"/>
      <c r="AW4" s="145"/>
      <c r="AX4" s="145"/>
      <c r="AY4" s="145"/>
      <c r="AZ4" s="145"/>
      <c r="BA4" s="145" t="s">
        <v>52</v>
      </c>
      <c r="BB4" s="145"/>
      <c r="BC4" s="145"/>
      <c r="BD4" s="145"/>
      <c r="BE4" s="145"/>
      <c r="BF4" s="145"/>
      <c r="BG4" s="145"/>
      <c r="BH4" s="145"/>
      <c r="BI4" s="145"/>
      <c r="BJ4" s="145"/>
      <c r="BK4" s="145"/>
      <c r="BL4" s="145" t="s">
        <v>53</v>
      </c>
      <c r="BM4" s="145"/>
      <c r="BN4" s="145"/>
      <c r="BO4" s="145"/>
      <c r="BP4" s="145"/>
      <c r="BQ4" s="145"/>
      <c r="BR4" s="145"/>
      <c r="BS4" s="145"/>
      <c r="BT4" s="145"/>
      <c r="BU4" s="145"/>
      <c r="BV4" s="145"/>
      <c r="BW4" s="145" t="s">
        <v>54</v>
      </c>
      <c r="BX4" s="145"/>
      <c r="BY4" s="145"/>
      <c r="BZ4" s="145"/>
      <c r="CA4" s="145"/>
      <c r="CB4" s="145"/>
      <c r="CC4" s="145"/>
      <c r="CD4" s="145"/>
      <c r="CE4" s="145"/>
      <c r="CF4" s="145"/>
      <c r="CG4" s="145"/>
      <c r="CH4" s="145" t="s">
        <v>55</v>
      </c>
      <c r="CI4" s="145"/>
      <c r="CJ4" s="145"/>
      <c r="CK4" s="145"/>
      <c r="CL4" s="145"/>
      <c r="CM4" s="145"/>
      <c r="CN4" s="145"/>
      <c r="CO4" s="145"/>
      <c r="CP4" s="145"/>
      <c r="CQ4" s="145"/>
      <c r="CR4" s="145"/>
      <c r="CS4" s="145" t="s">
        <v>56</v>
      </c>
      <c r="CT4" s="145"/>
      <c r="CU4" s="145"/>
      <c r="CV4" s="145"/>
      <c r="CW4" s="145"/>
      <c r="CX4" s="145"/>
      <c r="CY4" s="145"/>
      <c r="CZ4" s="145"/>
      <c r="DA4" s="145"/>
      <c r="DB4" s="145"/>
      <c r="DC4" s="145"/>
      <c r="DD4" s="145" t="s">
        <v>57</v>
      </c>
      <c r="DE4" s="145"/>
      <c r="DF4" s="145"/>
      <c r="DG4" s="145"/>
      <c r="DH4" s="145"/>
      <c r="DI4" s="145"/>
      <c r="DJ4" s="145"/>
      <c r="DK4" s="145"/>
      <c r="DL4" s="145"/>
      <c r="DM4" s="145"/>
      <c r="DN4" s="145"/>
      <c r="DO4" s="145" t="s">
        <v>58</v>
      </c>
      <c r="DP4" s="145"/>
      <c r="DQ4" s="145"/>
      <c r="DR4" s="145"/>
      <c r="DS4" s="145"/>
      <c r="DT4" s="145"/>
      <c r="DU4" s="145"/>
      <c r="DV4" s="145"/>
      <c r="DW4" s="145"/>
      <c r="DX4" s="145"/>
      <c r="DY4" s="145"/>
      <c r="DZ4" s="145" t="s">
        <v>59</v>
      </c>
      <c r="EA4" s="145"/>
      <c r="EB4" s="145"/>
      <c r="EC4" s="145"/>
      <c r="ED4" s="145"/>
      <c r="EE4" s="145"/>
      <c r="EF4" s="145"/>
      <c r="EG4" s="145"/>
      <c r="EH4" s="145"/>
      <c r="EI4" s="145"/>
      <c r="EJ4" s="145"/>
    </row>
    <row r="5" spans="1:140" x14ac:dyDescent="0.15">
      <c r="A5" s="28" t="s">
        <v>60</v>
      </c>
      <c r="B5" s="31"/>
      <c r="C5" s="31"/>
      <c r="D5" s="31"/>
      <c r="E5" s="31"/>
      <c r="F5" s="31"/>
      <c r="G5" s="31"/>
      <c r="H5" s="32" t="s">
        <v>61</v>
      </c>
      <c r="I5" s="32" t="s">
        <v>62</v>
      </c>
      <c r="J5" s="32" t="s">
        <v>63</v>
      </c>
      <c r="K5" s="32" t="s">
        <v>64</v>
      </c>
      <c r="L5" s="32" t="s">
        <v>65</v>
      </c>
      <c r="M5" s="32" t="s">
        <v>66</v>
      </c>
      <c r="N5" s="32" t="s">
        <v>67</v>
      </c>
      <c r="O5" s="32" t="s">
        <v>68</v>
      </c>
      <c r="P5" s="32" t="s">
        <v>69</v>
      </c>
      <c r="Q5" s="32" t="s">
        <v>70</v>
      </c>
      <c r="R5" s="32" t="s">
        <v>71</v>
      </c>
      <c r="S5" s="32" t="s">
        <v>72</v>
      </c>
      <c r="T5" s="32" t="s">
        <v>73</v>
      </c>
      <c r="U5" s="32" t="s">
        <v>74</v>
      </c>
      <c r="V5" s="32" t="s">
        <v>75</v>
      </c>
      <c r="W5" s="32" t="s">
        <v>76</v>
      </c>
      <c r="X5" s="32" t="s">
        <v>77</v>
      </c>
      <c r="Y5" s="32" t="s">
        <v>78</v>
      </c>
      <c r="Z5" s="32" t="s">
        <v>79</v>
      </c>
      <c r="AA5" s="32" t="s">
        <v>80</v>
      </c>
      <c r="AB5" s="32" t="s">
        <v>81</v>
      </c>
      <c r="AC5" s="32" t="s">
        <v>82</v>
      </c>
      <c r="AD5" s="32" t="s">
        <v>83</v>
      </c>
      <c r="AE5" s="32" t="s">
        <v>73</v>
      </c>
      <c r="AF5" s="32" t="s">
        <v>74</v>
      </c>
      <c r="AG5" s="32" t="s">
        <v>75</v>
      </c>
      <c r="AH5" s="32" t="s">
        <v>76</v>
      </c>
      <c r="AI5" s="32" t="s">
        <v>77</v>
      </c>
      <c r="AJ5" s="32" t="s">
        <v>78</v>
      </c>
      <c r="AK5" s="32" t="s">
        <v>79</v>
      </c>
      <c r="AL5" s="32" t="s">
        <v>80</v>
      </c>
      <c r="AM5" s="32" t="s">
        <v>81</v>
      </c>
      <c r="AN5" s="32" t="s">
        <v>82</v>
      </c>
      <c r="AO5" s="32" t="s">
        <v>84</v>
      </c>
      <c r="AP5" s="32" t="s">
        <v>73</v>
      </c>
      <c r="AQ5" s="32" t="s">
        <v>74</v>
      </c>
      <c r="AR5" s="32" t="s">
        <v>75</v>
      </c>
      <c r="AS5" s="32" t="s">
        <v>76</v>
      </c>
      <c r="AT5" s="32" t="s">
        <v>77</v>
      </c>
      <c r="AU5" s="32" t="s">
        <v>78</v>
      </c>
      <c r="AV5" s="32" t="s">
        <v>79</v>
      </c>
      <c r="AW5" s="32" t="s">
        <v>80</v>
      </c>
      <c r="AX5" s="32" t="s">
        <v>81</v>
      </c>
      <c r="AY5" s="32" t="s">
        <v>82</v>
      </c>
      <c r="AZ5" s="32" t="s">
        <v>84</v>
      </c>
      <c r="BA5" s="32" t="s">
        <v>73</v>
      </c>
      <c r="BB5" s="32" t="s">
        <v>74</v>
      </c>
      <c r="BC5" s="32" t="s">
        <v>75</v>
      </c>
      <c r="BD5" s="32" t="s">
        <v>76</v>
      </c>
      <c r="BE5" s="32" t="s">
        <v>77</v>
      </c>
      <c r="BF5" s="32" t="s">
        <v>78</v>
      </c>
      <c r="BG5" s="32" t="s">
        <v>79</v>
      </c>
      <c r="BH5" s="32" t="s">
        <v>80</v>
      </c>
      <c r="BI5" s="32" t="s">
        <v>81</v>
      </c>
      <c r="BJ5" s="32" t="s">
        <v>82</v>
      </c>
      <c r="BK5" s="32" t="s">
        <v>84</v>
      </c>
      <c r="BL5" s="32" t="s">
        <v>73</v>
      </c>
      <c r="BM5" s="32" t="s">
        <v>74</v>
      </c>
      <c r="BN5" s="32" t="s">
        <v>75</v>
      </c>
      <c r="BO5" s="32" t="s">
        <v>76</v>
      </c>
      <c r="BP5" s="32" t="s">
        <v>77</v>
      </c>
      <c r="BQ5" s="32" t="s">
        <v>78</v>
      </c>
      <c r="BR5" s="32" t="s">
        <v>79</v>
      </c>
      <c r="BS5" s="32" t="s">
        <v>80</v>
      </c>
      <c r="BT5" s="32" t="s">
        <v>81</v>
      </c>
      <c r="BU5" s="32" t="s">
        <v>82</v>
      </c>
      <c r="BV5" s="32" t="s">
        <v>84</v>
      </c>
      <c r="BW5" s="32" t="s">
        <v>73</v>
      </c>
      <c r="BX5" s="32" t="s">
        <v>74</v>
      </c>
      <c r="BY5" s="32" t="s">
        <v>75</v>
      </c>
      <c r="BZ5" s="32" t="s">
        <v>76</v>
      </c>
      <c r="CA5" s="32" t="s">
        <v>77</v>
      </c>
      <c r="CB5" s="32" t="s">
        <v>78</v>
      </c>
      <c r="CC5" s="32" t="s">
        <v>79</v>
      </c>
      <c r="CD5" s="32" t="s">
        <v>80</v>
      </c>
      <c r="CE5" s="32" t="s">
        <v>81</v>
      </c>
      <c r="CF5" s="32" t="s">
        <v>82</v>
      </c>
      <c r="CG5" s="32" t="s">
        <v>84</v>
      </c>
      <c r="CH5" s="32" t="s">
        <v>73</v>
      </c>
      <c r="CI5" s="32" t="s">
        <v>74</v>
      </c>
      <c r="CJ5" s="32" t="s">
        <v>75</v>
      </c>
      <c r="CK5" s="32" t="s">
        <v>76</v>
      </c>
      <c r="CL5" s="32" t="s">
        <v>77</v>
      </c>
      <c r="CM5" s="32" t="s">
        <v>78</v>
      </c>
      <c r="CN5" s="32" t="s">
        <v>79</v>
      </c>
      <c r="CO5" s="32" t="s">
        <v>80</v>
      </c>
      <c r="CP5" s="32" t="s">
        <v>81</v>
      </c>
      <c r="CQ5" s="32" t="s">
        <v>82</v>
      </c>
      <c r="CR5" s="32" t="s">
        <v>84</v>
      </c>
      <c r="CS5" s="32" t="s">
        <v>73</v>
      </c>
      <c r="CT5" s="32" t="s">
        <v>74</v>
      </c>
      <c r="CU5" s="32" t="s">
        <v>75</v>
      </c>
      <c r="CV5" s="32" t="s">
        <v>76</v>
      </c>
      <c r="CW5" s="32" t="s">
        <v>77</v>
      </c>
      <c r="CX5" s="32" t="s">
        <v>78</v>
      </c>
      <c r="CY5" s="32" t="s">
        <v>79</v>
      </c>
      <c r="CZ5" s="32" t="s">
        <v>80</v>
      </c>
      <c r="DA5" s="32" t="s">
        <v>81</v>
      </c>
      <c r="DB5" s="32" t="s">
        <v>82</v>
      </c>
      <c r="DC5" s="32" t="s">
        <v>84</v>
      </c>
      <c r="DD5" s="32" t="s">
        <v>73</v>
      </c>
      <c r="DE5" s="32" t="s">
        <v>74</v>
      </c>
      <c r="DF5" s="32" t="s">
        <v>75</v>
      </c>
      <c r="DG5" s="32" t="s">
        <v>76</v>
      </c>
      <c r="DH5" s="32" t="s">
        <v>77</v>
      </c>
      <c r="DI5" s="32" t="s">
        <v>78</v>
      </c>
      <c r="DJ5" s="32" t="s">
        <v>79</v>
      </c>
      <c r="DK5" s="32" t="s">
        <v>80</v>
      </c>
      <c r="DL5" s="32" t="s">
        <v>81</v>
      </c>
      <c r="DM5" s="32" t="s">
        <v>82</v>
      </c>
      <c r="DN5" s="32" t="s">
        <v>84</v>
      </c>
      <c r="DO5" s="32" t="s">
        <v>73</v>
      </c>
      <c r="DP5" s="32" t="s">
        <v>74</v>
      </c>
      <c r="DQ5" s="32" t="s">
        <v>75</v>
      </c>
      <c r="DR5" s="32" t="s">
        <v>76</v>
      </c>
      <c r="DS5" s="32" t="s">
        <v>77</v>
      </c>
      <c r="DT5" s="32" t="s">
        <v>78</v>
      </c>
      <c r="DU5" s="32" t="s">
        <v>79</v>
      </c>
      <c r="DV5" s="32" t="s">
        <v>80</v>
      </c>
      <c r="DW5" s="32" t="s">
        <v>81</v>
      </c>
      <c r="DX5" s="32" t="s">
        <v>82</v>
      </c>
      <c r="DY5" s="32" t="s">
        <v>84</v>
      </c>
      <c r="DZ5" s="32" t="s">
        <v>73</v>
      </c>
      <c r="EA5" s="32" t="s">
        <v>74</v>
      </c>
      <c r="EB5" s="32" t="s">
        <v>75</v>
      </c>
      <c r="EC5" s="32" t="s">
        <v>76</v>
      </c>
      <c r="ED5" s="32" t="s">
        <v>77</v>
      </c>
      <c r="EE5" s="32" t="s">
        <v>78</v>
      </c>
      <c r="EF5" s="32" t="s">
        <v>79</v>
      </c>
      <c r="EG5" s="32" t="s">
        <v>80</v>
      </c>
      <c r="EH5" s="32" t="s">
        <v>81</v>
      </c>
      <c r="EI5" s="32" t="s">
        <v>82</v>
      </c>
      <c r="EJ5" s="32" t="s">
        <v>84</v>
      </c>
    </row>
    <row r="6" spans="1:140" s="36" customFormat="1" x14ac:dyDescent="0.15">
      <c r="A6" s="28" t="s">
        <v>85</v>
      </c>
      <c r="B6" s="33"/>
      <c r="C6" s="33"/>
      <c r="D6" s="33"/>
      <c r="E6" s="33"/>
      <c r="F6" s="33"/>
      <c r="G6" s="33"/>
      <c r="H6" s="33"/>
      <c r="I6" s="33"/>
      <c r="J6" s="33"/>
      <c r="K6" s="33"/>
      <c r="L6" s="33"/>
      <c r="M6" s="33"/>
      <c r="N6" s="33"/>
      <c r="O6" s="33"/>
      <c r="P6" s="33"/>
      <c r="Q6" s="34"/>
      <c r="R6" s="33"/>
      <c r="S6" s="33"/>
      <c r="T6" s="35">
        <f t="shared" ref="T6:CE6" si="3">T7</f>
        <v>125.92</v>
      </c>
      <c r="U6" s="35">
        <f>U7</f>
        <v>125.75</v>
      </c>
      <c r="V6" s="35">
        <f>V7</f>
        <v>124.76</v>
      </c>
      <c r="W6" s="35">
        <f>W7</f>
        <v>116.9</v>
      </c>
      <c r="X6" s="35">
        <f t="shared" si="3"/>
        <v>134.66</v>
      </c>
      <c r="Y6" s="35">
        <f t="shared" si="3"/>
        <v>113.67</v>
      </c>
      <c r="Z6" s="35">
        <f t="shared" si="3"/>
        <v>110.79</v>
      </c>
      <c r="AA6" s="35">
        <f t="shared" si="3"/>
        <v>108.76</v>
      </c>
      <c r="AB6" s="35">
        <f t="shared" si="3"/>
        <v>110.19</v>
      </c>
      <c r="AC6" s="35">
        <f t="shared" si="3"/>
        <v>113.73</v>
      </c>
      <c r="AD6" s="33" t="str">
        <f>IF(AD7="-","【-】","【"&amp;SUBSTITUTE(TEXT(AD7,"#,##0.00"),"-","△")&amp;"】")</f>
        <v>【117.41】</v>
      </c>
      <c r="AE6" s="35">
        <f t="shared" si="3"/>
        <v>0</v>
      </c>
      <c r="AF6" s="35">
        <f>AF7</f>
        <v>0</v>
      </c>
      <c r="AG6" s="35">
        <f>AG7</f>
        <v>0</v>
      </c>
      <c r="AH6" s="35">
        <f>AH7</f>
        <v>0</v>
      </c>
      <c r="AI6" s="35">
        <f t="shared" si="3"/>
        <v>0</v>
      </c>
      <c r="AJ6" s="35">
        <f t="shared" si="3"/>
        <v>118.97</v>
      </c>
      <c r="AK6" s="35">
        <f t="shared" si="3"/>
        <v>121.15</v>
      </c>
      <c r="AL6" s="35">
        <f t="shared" si="3"/>
        <v>125.8</v>
      </c>
      <c r="AM6" s="35">
        <f t="shared" si="3"/>
        <v>132.55000000000001</v>
      </c>
      <c r="AN6" s="35">
        <f t="shared" si="3"/>
        <v>134.69</v>
      </c>
      <c r="AO6" s="33" t="str">
        <f>IF(AO7="-","【-】","【"&amp;SUBSTITUTE(TEXT(AO7,"#,##0.00"),"-","△")&amp;"】")</f>
        <v>【23.68】</v>
      </c>
      <c r="AP6" s="35">
        <f t="shared" si="3"/>
        <v>1337.36</v>
      </c>
      <c r="AQ6" s="35">
        <f>AQ7</f>
        <v>1555.99</v>
      </c>
      <c r="AR6" s="35">
        <f>AR7</f>
        <v>1599.16</v>
      </c>
      <c r="AS6" s="35">
        <f>AS7</f>
        <v>1801.67</v>
      </c>
      <c r="AT6" s="35">
        <f t="shared" si="3"/>
        <v>1874.6</v>
      </c>
      <c r="AU6" s="35">
        <f t="shared" si="3"/>
        <v>730.25</v>
      </c>
      <c r="AV6" s="35">
        <f t="shared" si="3"/>
        <v>868.31</v>
      </c>
      <c r="AW6" s="35">
        <f t="shared" si="3"/>
        <v>732.52</v>
      </c>
      <c r="AX6" s="35">
        <f t="shared" si="3"/>
        <v>819.73</v>
      </c>
      <c r="AY6" s="35">
        <f t="shared" si="3"/>
        <v>834.05</v>
      </c>
      <c r="AZ6" s="33" t="str">
        <f>IF(AZ7="-","【-】","【"&amp;SUBSTITUTE(TEXT(AZ7,"#,##0.00"),"-","△")&amp;"】")</f>
        <v>【462.72】</v>
      </c>
      <c r="BA6" s="35">
        <f t="shared" si="3"/>
        <v>0</v>
      </c>
      <c r="BB6" s="35">
        <f>BB7</f>
        <v>0</v>
      </c>
      <c r="BC6" s="35">
        <f>BC7</f>
        <v>0</v>
      </c>
      <c r="BD6" s="35">
        <f>BD7</f>
        <v>0</v>
      </c>
      <c r="BE6" s="35">
        <f t="shared" si="3"/>
        <v>0</v>
      </c>
      <c r="BF6" s="35">
        <f t="shared" si="3"/>
        <v>514.66</v>
      </c>
      <c r="BG6" s="35">
        <f t="shared" si="3"/>
        <v>504.81</v>
      </c>
      <c r="BH6" s="35">
        <f t="shared" si="3"/>
        <v>498.01</v>
      </c>
      <c r="BI6" s="35">
        <f t="shared" si="3"/>
        <v>490.39</v>
      </c>
      <c r="BJ6" s="35">
        <f t="shared" si="3"/>
        <v>475.44</v>
      </c>
      <c r="BK6" s="33" t="str">
        <f>IF(BK7="-","【-】","【"&amp;SUBSTITUTE(TEXT(BK7,"#,##0.00"),"-","△")&amp;"】")</f>
        <v>【233.92】</v>
      </c>
      <c r="BL6" s="35">
        <f t="shared" si="3"/>
        <v>148.6</v>
      </c>
      <c r="BM6" s="35">
        <f>BM7</f>
        <v>149.30000000000001</v>
      </c>
      <c r="BN6" s="35">
        <f>BN7</f>
        <v>147.28</v>
      </c>
      <c r="BO6" s="35">
        <f>BO7</f>
        <v>129.30000000000001</v>
      </c>
      <c r="BP6" s="35">
        <f t="shared" si="3"/>
        <v>160.04</v>
      </c>
      <c r="BQ6" s="35">
        <f t="shared" si="3"/>
        <v>95.99</v>
      </c>
      <c r="BR6" s="35">
        <f t="shared" si="3"/>
        <v>94.91</v>
      </c>
      <c r="BS6" s="35">
        <f t="shared" si="3"/>
        <v>90.22</v>
      </c>
      <c r="BT6" s="35">
        <f t="shared" si="3"/>
        <v>90.8</v>
      </c>
      <c r="BU6" s="35">
        <f t="shared" si="3"/>
        <v>93.49</v>
      </c>
      <c r="BV6" s="33" t="str">
        <f>IF(BV7="-","【-】","【"&amp;SUBSTITUTE(TEXT(BV7,"#,##0.00"),"-","△")&amp;"】")</f>
        <v>【112.31】</v>
      </c>
      <c r="BW6" s="35">
        <f t="shared" si="3"/>
        <v>37.97</v>
      </c>
      <c r="BX6" s="35">
        <f>BX7</f>
        <v>36.71</v>
      </c>
      <c r="BY6" s="35">
        <f>BY7</f>
        <v>37.49</v>
      </c>
      <c r="BZ6" s="35">
        <f>BZ7</f>
        <v>40.43</v>
      </c>
      <c r="CA6" s="35">
        <f t="shared" si="3"/>
        <v>34.83</v>
      </c>
      <c r="CB6" s="35">
        <f t="shared" si="3"/>
        <v>44.55</v>
      </c>
      <c r="CC6" s="35">
        <f t="shared" si="3"/>
        <v>47.36</v>
      </c>
      <c r="CD6" s="35">
        <f t="shared" si="3"/>
        <v>49.94</v>
      </c>
      <c r="CE6" s="35">
        <f t="shared" si="3"/>
        <v>50.56</v>
      </c>
      <c r="CF6" s="35">
        <f t="shared" ref="CF6" si="4">CF7</f>
        <v>49.4</v>
      </c>
      <c r="CG6" s="33" t="str">
        <f>IF(CG7="-","【-】","【"&amp;SUBSTITUTE(TEXT(CG7,"#,##0.00"),"-","△")&amp;"】")</f>
        <v>【19.07】</v>
      </c>
      <c r="CH6" s="35">
        <f t="shared" ref="CH6:CQ6" si="5">CH7</f>
        <v>35.81</v>
      </c>
      <c r="CI6" s="35">
        <f>CI7</f>
        <v>35.659999999999997</v>
      </c>
      <c r="CJ6" s="35">
        <f>CJ7</f>
        <v>35</v>
      </c>
      <c r="CK6" s="35">
        <f>CK7</f>
        <v>37.06</v>
      </c>
      <c r="CL6" s="35">
        <f t="shared" si="5"/>
        <v>37.409999999999997</v>
      </c>
      <c r="CM6" s="35">
        <f t="shared" si="5"/>
        <v>35.24</v>
      </c>
      <c r="CN6" s="35">
        <f t="shared" si="5"/>
        <v>35.22</v>
      </c>
      <c r="CO6" s="35">
        <f t="shared" si="5"/>
        <v>34.92</v>
      </c>
      <c r="CP6" s="35">
        <f t="shared" si="5"/>
        <v>34.19</v>
      </c>
      <c r="CQ6" s="35">
        <f t="shared" si="5"/>
        <v>36.65</v>
      </c>
      <c r="CR6" s="33" t="str">
        <f>IF(CR7="-","【-】","【"&amp;SUBSTITUTE(TEXT(CR7,"#,##0.00"),"-","△")&amp;"】")</f>
        <v>【54.01】</v>
      </c>
      <c r="CS6" s="35">
        <f t="shared" ref="CS6:DB6" si="6">CS7</f>
        <v>61.43</v>
      </c>
      <c r="CT6" s="35">
        <f>CT7</f>
        <v>58.57</v>
      </c>
      <c r="CU6" s="35">
        <f>CU7</f>
        <v>58.57</v>
      </c>
      <c r="CV6" s="35">
        <f>CV7</f>
        <v>58.57</v>
      </c>
      <c r="CW6" s="35">
        <f t="shared" si="6"/>
        <v>64.290000000000006</v>
      </c>
      <c r="CX6" s="35">
        <f t="shared" si="6"/>
        <v>50.28</v>
      </c>
      <c r="CY6" s="35">
        <f t="shared" si="6"/>
        <v>51.42</v>
      </c>
      <c r="CZ6" s="35">
        <f t="shared" si="6"/>
        <v>50.9</v>
      </c>
      <c r="DA6" s="35">
        <f t="shared" si="6"/>
        <v>49.05</v>
      </c>
      <c r="DB6" s="35">
        <f t="shared" si="6"/>
        <v>50.94</v>
      </c>
      <c r="DC6" s="33" t="str">
        <f>IF(DC7="-","【-】","【"&amp;SUBSTITUTE(TEXT(DC7,"#,##0.00"),"-","△")&amp;"】")</f>
        <v>【76.67】</v>
      </c>
      <c r="DD6" s="35">
        <f t="shared" ref="DD6:DM6" si="7">DD7</f>
        <v>33.729999999999997</v>
      </c>
      <c r="DE6" s="35">
        <f>DE7</f>
        <v>36.56</v>
      </c>
      <c r="DF6" s="35">
        <f>DF7</f>
        <v>39.369999999999997</v>
      </c>
      <c r="DG6" s="35">
        <f>DG7</f>
        <v>42</v>
      </c>
      <c r="DH6" s="35">
        <f t="shared" si="7"/>
        <v>44.39</v>
      </c>
      <c r="DI6" s="35">
        <f t="shared" si="7"/>
        <v>53.4</v>
      </c>
      <c r="DJ6" s="35">
        <f t="shared" si="7"/>
        <v>53.49</v>
      </c>
      <c r="DK6" s="35">
        <f t="shared" si="7"/>
        <v>54.3</v>
      </c>
      <c r="DL6" s="35">
        <f t="shared" si="7"/>
        <v>55.32</v>
      </c>
      <c r="DM6" s="35">
        <f t="shared" si="7"/>
        <v>55.08</v>
      </c>
      <c r="DN6" s="33" t="str">
        <f>IF(DN7="-","【-】","【"&amp;SUBSTITUTE(TEXT(DN7,"#,##0.00"),"-","△")&amp;"】")</f>
        <v>【60.20】</v>
      </c>
      <c r="DO6" s="35">
        <f t="shared" ref="DO6:DX6" si="8">DO7</f>
        <v>0</v>
      </c>
      <c r="DP6" s="35">
        <f>DP7</f>
        <v>0</v>
      </c>
      <c r="DQ6" s="35">
        <f>DQ7</f>
        <v>0</v>
      </c>
      <c r="DR6" s="35">
        <f>DR7</f>
        <v>0</v>
      </c>
      <c r="DS6" s="35">
        <f t="shared" si="8"/>
        <v>0</v>
      </c>
      <c r="DT6" s="35">
        <f t="shared" si="8"/>
        <v>3.46</v>
      </c>
      <c r="DU6" s="35">
        <f t="shared" si="8"/>
        <v>3.28</v>
      </c>
      <c r="DV6" s="35">
        <f t="shared" si="8"/>
        <v>4.66</v>
      </c>
      <c r="DW6" s="35">
        <f t="shared" si="8"/>
        <v>7.35</v>
      </c>
      <c r="DX6" s="35">
        <f t="shared" si="8"/>
        <v>7.6</v>
      </c>
      <c r="DY6" s="33" t="str">
        <f>IF(DY7="-","【-】","【"&amp;SUBSTITUTE(TEXT(DY7,"#,##0.00"),"-","△")&amp;"】")</f>
        <v>【48.27】</v>
      </c>
      <c r="DZ6" s="35">
        <f t="shared" ref="DZ6:EI6" si="9">DZ7</f>
        <v>0</v>
      </c>
      <c r="EA6" s="35">
        <f>EA7</f>
        <v>0</v>
      </c>
      <c r="EB6" s="35">
        <f>EB7</f>
        <v>0</v>
      </c>
      <c r="EC6" s="35">
        <f>EC7</f>
        <v>0</v>
      </c>
      <c r="ED6" s="35">
        <f t="shared" si="9"/>
        <v>0</v>
      </c>
      <c r="EE6" s="35">
        <f t="shared" si="9"/>
        <v>0.13</v>
      </c>
      <c r="EF6" s="35">
        <f t="shared" si="9"/>
        <v>0.02</v>
      </c>
      <c r="EG6" s="35">
        <f t="shared" si="9"/>
        <v>0.06</v>
      </c>
      <c r="EH6" s="35">
        <f t="shared" si="9"/>
        <v>0.09</v>
      </c>
      <c r="EI6" s="35">
        <f t="shared" si="9"/>
        <v>0.4</v>
      </c>
      <c r="EJ6" s="33" t="str">
        <f>IF(EJ7="-","【-】","【"&amp;SUBSTITUTE(TEXT(EJ7,"#,##0.00"),"-","△")&amp;"】")</f>
        <v>【0.22】</v>
      </c>
    </row>
    <row r="7" spans="1:140" s="36" customFormat="1" x14ac:dyDescent="0.15">
      <c r="A7"/>
      <c r="B7" s="37" t="s">
        <v>86</v>
      </c>
      <c r="C7" s="37" t="s">
        <v>87</v>
      </c>
      <c r="D7" s="37" t="s">
        <v>88</v>
      </c>
      <c r="E7" s="37" t="s">
        <v>89</v>
      </c>
      <c r="F7" s="37" t="s">
        <v>90</v>
      </c>
      <c r="G7" s="37" t="s">
        <v>91</v>
      </c>
      <c r="H7" s="37" t="s">
        <v>92</v>
      </c>
      <c r="I7" s="37" t="s">
        <v>93</v>
      </c>
      <c r="J7" s="37" t="s">
        <v>94</v>
      </c>
      <c r="K7" s="38">
        <v>7000</v>
      </c>
      <c r="L7" s="37" t="s">
        <v>95</v>
      </c>
      <c r="M7" s="38">
        <v>1</v>
      </c>
      <c r="N7" s="38">
        <v>2619</v>
      </c>
      <c r="O7" s="39" t="s">
        <v>96</v>
      </c>
      <c r="P7" s="39">
        <v>72.2</v>
      </c>
      <c r="Q7" s="38">
        <v>5</v>
      </c>
      <c r="R7" s="38">
        <v>4500</v>
      </c>
      <c r="S7" s="37" t="s">
        <v>97</v>
      </c>
      <c r="T7" s="40">
        <v>125.92</v>
      </c>
      <c r="U7" s="40">
        <v>125.75</v>
      </c>
      <c r="V7" s="40">
        <v>124.76</v>
      </c>
      <c r="W7" s="40">
        <v>116.9</v>
      </c>
      <c r="X7" s="40">
        <v>134.66</v>
      </c>
      <c r="Y7" s="40">
        <v>113.67</v>
      </c>
      <c r="Z7" s="40">
        <v>110.79</v>
      </c>
      <c r="AA7" s="40">
        <v>108.76</v>
      </c>
      <c r="AB7" s="40">
        <v>110.19</v>
      </c>
      <c r="AC7" s="41">
        <v>113.73</v>
      </c>
      <c r="AD7" s="40">
        <v>117.41</v>
      </c>
      <c r="AE7" s="40">
        <v>0</v>
      </c>
      <c r="AF7" s="40">
        <v>0</v>
      </c>
      <c r="AG7" s="40">
        <v>0</v>
      </c>
      <c r="AH7" s="40">
        <v>0</v>
      </c>
      <c r="AI7" s="40">
        <v>0</v>
      </c>
      <c r="AJ7" s="40">
        <v>118.97</v>
      </c>
      <c r="AK7" s="40">
        <v>121.15</v>
      </c>
      <c r="AL7" s="40">
        <v>125.8</v>
      </c>
      <c r="AM7" s="40">
        <v>132.55000000000001</v>
      </c>
      <c r="AN7" s="40">
        <v>134.69</v>
      </c>
      <c r="AO7" s="40">
        <v>23.68</v>
      </c>
      <c r="AP7" s="40">
        <v>1337.36</v>
      </c>
      <c r="AQ7" s="40">
        <v>1555.99</v>
      </c>
      <c r="AR7" s="40">
        <v>1599.16</v>
      </c>
      <c r="AS7" s="40">
        <v>1801.67</v>
      </c>
      <c r="AT7" s="40">
        <v>1874.6</v>
      </c>
      <c r="AU7" s="40">
        <v>730.25</v>
      </c>
      <c r="AV7" s="40">
        <v>868.31</v>
      </c>
      <c r="AW7" s="40">
        <v>732.52</v>
      </c>
      <c r="AX7" s="40">
        <v>819.73</v>
      </c>
      <c r="AY7" s="40">
        <v>834.05</v>
      </c>
      <c r="AZ7" s="40">
        <v>462.72</v>
      </c>
      <c r="BA7" s="40">
        <v>0</v>
      </c>
      <c r="BB7" s="40">
        <v>0</v>
      </c>
      <c r="BC7" s="40">
        <v>0</v>
      </c>
      <c r="BD7" s="40">
        <v>0</v>
      </c>
      <c r="BE7" s="40">
        <v>0</v>
      </c>
      <c r="BF7" s="40">
        <v>514.66</v>
      </c>
      <c r="BG7" s="40">
        <v>504.81</v>
      </c>
      <c r="BH7" s="40">
        <v>498.01</v>
      </c>
      <c r="BI7" s="40">
        <v>490.39</v>
      </c>
      <c r="BJ7" s="40">
        <v>475.44</v>
      </c>
      <c r="BK7" s="40">
        <v>233.92</v>
      </c>
      <c r="BL7" s="40">
        <v>148.6</v>
      </c>
      <c r="BM7" s="40">
        <v>149.30000000000001</v>
      </c>
      <c r="BN7" s="40">
        <v>147.28</v>
      </c>
      <c r="BO7" s="40">
        <v>129.30000000000001</v>
      </c>
      <c r="BP7" s="40">
        <v>160.04</v>
      </c>
      <c r="BQ7" s="40">
        <v>95.99</v>
      </c>
      <c r="BR7" s="40">
        <v>94.91</v>
      </c>
      <c r="BS7" s="40">
        <v>90.22</v>
      </c>
      <c r="BT7" s="40">
        <v>90.8</v>
      </c>
      <c r="BU7" s="40">
        <v>93.49</v>
      </c>
      <c r="BV7" s="40">
        <v>112.31</v>
      </c>
      <c r="BW7" s="40">
        <v>37.97</v>
      </c>
      <c r="BX7" s="40">
        <v>36.71</v>
      </c>
      <c r="BY7" s="40">
        <v>37.49</v>
      </c>
      <c r="BZ7" s="40">
        <v>40.43</v>
      </c>
      <c r="CA7" s="40">
        <v>34.83</v>
      </c>
      <c r="CB7" s="40">
        <v>44.55</v>
      </c>
      <c r="CC7" s="40">
        <v>47.36</v>
      </c>
      <c r="CD7" s="40">
        <v>49.94</v>
      </c>
      <c r="CE7" s="40">
        <v>50.56</v>
      </c>
      <c r="CF7" s="40">
        <v>49.4</v>
      </c>
      <c r="CG7" s="40">
        <v>19.07</v>
      </c>
      <c r="CH7" s="40">
        <v>35.81</v>
      </c>
      <c r="CI7" s="40">
        <v>35.659999999999997</v>
      </c>
      <c r="CJ7" s="40">
        <v>35</v>
      </c>
      <c r="CK7" s="40">
        <v>37.06</v>
      </c>
      <c r="CL7" s="40">
        <v>37.409999999999997</v>
      </c>
      <c r="CM7" s="40">
        <v>35.24</v>
      </c>
      <c r="CN7" s="40">
        <v>35.22</v>
      </c>
      <c r="CO7" s="40">
        <v>34.92</v>
      </c>
      <c r="CP7" s="40">
        <v>34.19</v>
      </c>
      <c r="CQ7" s="40">
        <v>36.65</v>
      </c>
      <c r="CR7" s="40">
        <v>54.01</v>
      </c>
      <c r="CS7" s="40">
        <v>61.43</v>
      </c>
      <c r="CT7" s="40">
        <v>58.57</v>
      </c>
      <c r="CU7" s="40">
        <v>58.57</v>
      </c>
      <c r="CV7" s="40">
        <v>58.57</v>
      </c>
      <c r="CW7" s="40">
        <v>64.290000000000006</v>
      </c>
      <c r="CX7" s="40">
        <v>50.28</v>
      </c>
      <c r="CY7" s="40">
        <v>51.42</v>
      </c>
      <c r="CZ7" s="40">
        <v>50.9</v>
      </c>
      <c r="DA7" s="40">
        <v>49.05</v>
      </c>
      <c r="DB7" s="40">
        <v>50.94</v>
      </c>
      <c r="DC7" s="40">
        <v>76.67</v>
      </c>
      <c r="DD7" s="40">
        <v>33.729999999999997</v>
      </c>
      <c r="DE7" s="40">
        <v>36.56</v>
      </c>
      <c r="DF7" s="40">
        <v>39.369999999999997</v>
      </c>
      <c r="DG7" s="40">
        <v>42</v>
      </c>
      <c r="DH7" s="40">
        <v>44.39</v>
      </c>
      <c r="DI7" s="40">
        <v>53.4</v>
      </c>
      <c r="DJ7" s="40">
        <v>53.49</v>
      </c>
      <c r="DK7" s="40">
        <v>54.3</v>
      </c>
      <c r="DL7" s="40">
        <v>55.32</v>
      </c>
      <c r="DM7" s="40">
        <v>55.08</v>
      </c>
      <c r="DN7" s="40">
        <v>60.2</v>
      </c>
      <c r="DO7" s="40">
        <v>0</v>
      </c>
      <c r="DP7" s="40">
        <v>0</v>
      </c>
      <c r="DQ7" s="40">
        <v>0</v>
      </c>
      <c r="DR7" s="40">
        <v>0</v>
      </c>
      <c r="DS7" s="40">
        <v>0</v>
      </c>
      <c r="DT7" s="40">
        <v>3.46</v>
      </c>
      <c r="DU7" s="40">
        <v>3.28</v>
      </c>
      <c r="DV7" s="40">
        <v>4.66</v>
      </c>
      <c r="DW7" s="40">
        <v>7.35</v>
      </c>
      <c r="DX7" s="40">
        <v>7.6</v>
      </c>
      <c r="DY7" s="40">
        <v>48.27</v>
      </c>
      <c r="DZ7" s="40">
        <v>0</v>
      </c>
      <c r="EA7" s="40">
        <v>0</v>
      </c>
      <c r="EB7" s="40">
        <v>0</v>
      </c>
      <c r="EC7" s="40">
        <v>0</v>
      </c>
      <c r="ED7" s="40">
        <v>0</v>
      </c>
      <c r="EE7" s="40">
        <v>0.13</v>
      </c>
      <c r="EF7" s="40">
        <v>0.02</v>
      </c>
      <c r="EG7" s="40">
        <v>0.06</v>
      </c>
      <c r="EH7" s="40">
        <v>0.09</v>
      </c>
      <c r="EI7" s="40">
        <v>0.4</v>
      </c>
      <c r="EJ7" s="40">
        <v>0.22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98</v>
      </c>
      <c r="C9" s="43" t="s">
        <v>99</v>
      </c>
      <c r="D9" s="43" t="s">
        <v>100</v>
      </c>
      <c r="E9" s="43" t="s">
        <v>101</v>
      </c>
      <c r="F9" s="43" t="s">
        <v>102</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H29</v>
      </c>
      <c r="C10" s="44" t="str">
        <f>IF(VALUE($B$7)=0,"",IF(VALUE($B$7)&gt;2021,"R"&amp;TEXT(VALUE($B$7)-2021,"00"),"H"&amp;VALUE($B$7)-1991))</f>
        <v>H30</v>
      </c>
      <c r="D10" s="44" t="str">
        <f>IF(VALUE($B$7)=0,"",IF(VALUE($B$7)&gt;2020,"R"&amp;TEXT(VALUE($B$7)-2020,"00"),"H"&amp;VALUE($B$7)-1990))</f>
        <v>R01</v>
      </c>
      <c r="E10" s="44" t="str">
        <f>IF(VALUE($B$7)=0,"",IF(VALUE($B$7)&gt;2019,"R"&amp;TEXT(VALUE($B$7)-2019,"00"),"H"&amp;VALUE($B$7)-1989))</f>
        <v>R02</v>
      </c>
      <c r="F10" s="44" t="str">
        <f>IF(VALUE($B$7)=0,"",IF(VALUE($B$7)&gt;2018,"R"&amp;TEXT(VALUE($B$7)-2018,"00"),"H"&amp;VALUE($B$7)-1988))</f>
        <v>R03</v>
      </c>
      <c r="T10" s="45"/>
      <c r="U10" s="46" t="str">
        <f>$B$10</f>
        <v>H29</v>
      </c>
      <c r="V10" s="46" t="str">
        <f>$C$10</f>
        <v>H30</v>
      </c>
      <c r="W10" s="46" t="str">
        <f>$D$10</f>
        <v>R01</v>
      </c>
      <c r="X10" s="46" t="str">
        <f>$E$10</f>
        <v>R02</v>
      </c>
      <c r="Y10" s="46" t="str">
        <f>$F$10</f>
        <v>R03</v>
      </c>
      <c r="AE10" s="45"/>
      <c r="AF10" s="46" t="str">
        <f>$B$10</f>
        <v>H29</v>
      </c>
      <c r="AG10" s="46" t="str">
        <f>$C$10</f>
        <v>H30</v>
      </c>
      <c r="AH10" s="46" t="str">
        <f>$D$10</f>
        <v>R01</v>
      </c>
      <c r="AI10" s="46" t="str">
        <f>$E$10</f>
        <v>R02</v>
      </c>
      <c r="AJ10" s="46" t="str">
        <f>$F$10</f>
        <v>R03</v>
      </c>
      <c r="AP10" s="45"/>
      <c r="AQ10" s="46" t="str">
        <f>$B$10</f>
        <v>H29</v>
      </c>
      <c r="AR10" s="46" t="str">
        <f>$C$10</f>
        <v>H30</v>
      </c>
      <c r="AS10" s="46" t="str">
        <f>$D$10</f>
        <v>R01</v>
      </c>
      <c r="AT10" s="46" t="str">
        <f>$E$10</f>
        <v>R02</v>
      </c>
      <c r="AU10" s="46" t="str">
        <f>$F$10</f>
        <v>R03</v>
      </c>
      <c r="BA10" s="45"/>
      <c r="BB10" s="46" t="str">
        <f>$B$10</f>
        <v>H29</v>
      </c>
      <c r="BC10" s="46" t="str">
        <f>$C$10</f>
        <v>H30</v>
      </c>
      <c r="BD10" s="46" t="str">
        <f>$D$10</f>
        <v>R01</v>
      </c>
      <c r="BE10" s="46" t="str">
        <f>$E$10</f>
        <v>R02</v>
      </c>
      <c r="BF10" s="46" t="str">
        <f>$F$10</f>
        <v>R03</v>
      </c>
      <c r="BL10" s="45"/>
      <c r="BM10" s="46" t="str">
        <f>$B$10</f>
        <v>H29</v>
      </c>
      <c r="BN10" s="46" t="str">
        <f>$C$10</f>
        <v>H30</v>
      </c>
      <c r="BO10" s="46" t="str">
        <f>$D$10</f>
        <v>R01</v>
      </c>
      <c r="BP10" s="46" t="str">
        <f>$E$10</f>
        <v>R02</v>
      </c>
      <c r="BQ10" s="46" t="str">
        <f>$F$10</f>
        <v>R03</v>
      </c>
      <c r="BW10" s="45"/>
      <c r="BX10" s="46" t="str">
        <f>$B$10</f>
        <v>H29</v>
      </c>
      <c r="BY10" s="46" t="str">
        <f>$C$10</f>
        <v>H30</v>
      </c>
      <c r="BZ10" s="46" t="str">
        <f>$D$10</f>
        <v>R01</v>
      </c>
      <c r="CA10" s="46" t="str">
        <f>$E$10</f>
        <v>R02</v>
      </c>
      <c r="CB10" s="46" t="str">
        <f>$F$10</f>
        <v>R03</v>
      </c>
      <c r="CH10" s="45"/>
      <c r="CI10" s="46" t="str">
        <f>$B$10</f>
        <v>H29</v>
      </c>
      <c r="CJ10" s="46" t="str">
        <f>$C$10</f>
        <v>H30</v>
      </c>
      <c r="CK10" s="46" t="str">
        <f>$D$10</f>
        <v>R01</v>
      </c>
      <c r="CL10" s="46" t="str">
        <f>$E$10</f>
        <v>R02</v>
      </c>
      <c r="CM10" s="46" t="str">
        <f>$F$10</f>
        <v>R03</v>
      </c>
      <c r="CS10" s="45"/>
      <c r="CT10" s="46" t="str">
        <f>$B$10</f>
        <v>H29</v>
      </c>
      <c r="CU10" s="46" t="str">
        <f>$C$10</f>
        <v>H30</v>
      </c>
      <c r="CV10" s="46" t="str">
        <f>$D$10</f>
        <v>R01</v>
      </c>
      <c r="CW10" s="46" t="str">
        <f>$E$10</f>
        <v>R02</v>
      </c>
      <c r="CX10" s="46" t="str">
        <f>$F$10</f>
        <v>R03</v>
      </c>
      <c r="DD10" s="45"/>
      <c r="DE10" s="46" t="str">
        <f>$B$10</f>
        <v>H29</v>
      </c>
      <c r="DF10" s="46" t="str">
        <f>$C$10</f>
        <v>H30</v>
      </c>
      <c r="DG10" s="46" t="str">
        <f>$D$10</f>
        <v>R01</v>
      </c>
      <c r="DH10" s="46" t="str">
        <f>$E$10</f>
        <v>R02</v>
      </c>
      <c r="DI10" s="46" t="str">
        <f>$F$10</f>
        <v>R03</v>
      </c>
      <c r="DO10" s="45"/>
      <c r="DP10" s="46" t="str">
        <f>$B$10</f>
        <v>H29</v>
      </c>
      <c r="DQ10" s="46" t="str">
        <f>$C$10</f>
        <v>H30</v>
      </c>
      <c r="DR10" s="46" t="str">
        <f>$D$10</f>
        <v>R01</v>
      </c>
      <c r="DS10" s="46" t="str">
        <f>$E$10</f>
        <v>R02</v>
      </c>
      <c r="DT10" s="46" t="str">
        <f>$F$10</f>
        <v>R03</v>
      </c>
      <c r="DZ10" s="45"/>
      <c r="EA10" s="46" t="str">
        <f>$B$10</f>
        <v>H29</v>
      </c>
      <c r="EB10" s="46" t="str">
        <f>$C$10</f>
        <v>H30</v>
      </c>
      <c r="EC10" s="46" t="str">
        <f>$D$10</f>
        <v>R01</v>
      </c>
      <c r="ED10" s="46" t="str">
        <f>$E$10</f>
        <v>R02</v>
      </c>
      <c r="EE10" s="46" t="str">
        <f>$F$10</f>
        <v>R03</v>
      </c>
    </row>
    <row r="11" spans="1:140" x14ac:dyDescent="0.15">
      <c r="T11" s="47" t="s">
        <v>23</v>
      </c>
      <c r="U11" s="48">
        <f>IF(T6="-",NA(),T6)</f>
        <v>125.92</v>
      </c>
      <c r="V11" s="48">
        <f>IF(U6="-",NA(),U6)</f>
        <v>125.75</v>
      </c>
      <c r="W11" s="48">
        <f>IF(V6="-",NA(),V6)</f>
        <v>124.76</v>
      </c>
      <c r="X11" s="48">
        <f>IF(W6="-",NA(),W6)</f>
        <v>116.9</v>
      </c>
      <c r="Y11" s="48">
        <f>IF(X6="-",NA(),X6)</f>
        <v>134.66</v>
      </c>
      <c r="AE11" s="47" t="s">
        <v>23</v>
      </c>
      <c r="AF11" s="48">
        <f>IF(AE6="-",NA(),AE6)</f>
        <v>0</v>
      </c>
      <c r="AG11" s="48">
        <f>IF(AF6="-",NA(),AF6)</f>
        <v>0</v>
      </c>
      <c r="AH11" s="48">
        <f>IF(AG6="-",NA(),AG6)</f>
        <v>0</v>
      </c>
      <c r="AI11" s="48">
        <f>IF(AH6="-",NA(),AH6)</f>
        <v>0</v>
      </c>
      <c r="AJ11" s="48">
        <f>IF(AI6="-",NA(),AI6)</f>
        <v>0</v>
      </c>
      <c r="AP11" s="47" t="s">
        <v>23</v>
      </c>
      <c r="AQ11" s="48">
        <f>IF(AP6="-",NA(),AP6)</f>
        <v>1337.36</v>
      </c>
      <c r="AR11" s="48">
        <f>IF(AQ6="-",NA(),AQ6)</f>
        <v>1555.99</v>
      </c>
      <c r="AS11" s="48">
        <f>IF(AR6="-",NA(),AR6)</f>
        <v>1599.16</v>
      </c>
      <c r="AT11" s="48">
        <f>IF(AS6="-",NA(),AS6)</f>
        <v>1801.67</v>
      </c>
      <c r="AU11" s="48">
        <f>IF(AT6="-",NA(),AT6)</f>
        <v>1874.6</v>
      </c>
      <c r="BA11" s="47" t="s">
        <v>23</v>
      </c>
      <c r="BB11" s="48">
        <f>IF(BA6="-",NA(),BA6)</f>
        <v>0</v>
      </c>
      <c r="BC11" s="48">
        <f>IF(BB6="-",NA(),BB6)</f>
        <v>0</v>
      </c>
      <c r="BD11" s="48">
        <f>IF(BC6="-",NA(),BC6)</f>
        <v>0</v>
      </c>
      <c r="BE11" s="48">
        <f>IF(BD6="-",NA(),BD6)</f>
        <v>0</v>
      </c>
      <c r="BF11" s="48">
        <f>IF(BE6="-",NA(),BE6)</f>
        <v>0</v>
      </c>
      <c r="BL11" s="47" t="s">
        <v>23</v>
      </c>
      <c r="BM11" s="48">
        <f>IF(BL6="-",NA(),BL6)</f>
        <v>148.6</v>
      </c>
      <c r="BN11" s="48">
        <f>IF(BM6="-",NA(),BM6)</f>
        <v>149.30000000000001</v>
      </c>
      <c r="BO11" s="48">
        <f>IF(BN6="-",NA(),BN6)</f>
        <v>147.28</v>
      </c>
      <c r="BP11" s="48">
        <f>IF(BO6="-",NA(),BO6)</f>
        <v>129.30000000000001</v>
      </c>
      <c r="BQ11" s="48">
        <f>IF(BP6="-",NA(),BP6)</f>
        <v>160.04</v>
      </c>
      <c r="BW11" s="47" t="s">
        <v>23</v>
      </c>
      <c r="BX11" s="48">
        <f>IF(BW6="-",NA(),BW6)</f>
        <v>37.97</v>
      </c>
      <c r="BY11" s="48">
        <f>IF(BX6="-",NA(),BX6)</f>
        <v>36.71</v>
      </c>
      <c r="BZ11" s="48">
        <f>IF(BY6="-",NA(),BY6)</f>
        <v>37.49</v>
      </c>
      <c r="CA11" s="48">
        <f>IF(BZ6="-",NA(),BZ6)</f>
        <v>40.43</v>
      </c>
      <c r="CB11" s="48">
        <f>IF(CA6="-",NA(),CA6)</f>
        <v>34.83</v>
      </c>
      <c r="CH11" s="47" t="s">
        <v>23</v>
      </c>
      <c r="CI11" s="48">
        <f>IF(CH6="-",NA(),CH6)</f>
        <v>35.81</v>
      </c>
      <c r="CJ11" s="48">
        <f>IF(CI6="-",NA(),CI6)</f>
        <v>35.659999999999997</v>
      </c>
      <c r="CK11" s="48">
        <f>IF(CJ6="-",NA(),CJ6)</f>
        <v>35</v>
      </c>
      <c r="CL11" s="48">
        <f>IF(CK6="-",NA(),CK6)</f>
        <v>37.06</v>
      </c>
      <c r="CM11" s="48">
        <f>IF(CL6="-",NA(),CL6)</f>
        <v>37.409999999999997</v>
      </c>
      <c r="CS11" s="47" t="s">
        <v>23</v>
      </c>
      <c r="CT11" s="48">
        <f>IF(CS6="-",NA(),CS6)</f>
        <v>61.43</v>
      </c>
      <c r="CU11" s="48">
        <f>IF(CT6="-",NA(),CT6)</f>
        <v>58.57</v>
      </c>
      <c r="CV11" s="48">
        <f>IF(CU6="-",NA(),CU6)</f>
        <v>58.57</v>
      </c>
      <c r="CW11" s="48">
        <f>IF(CV6="-",NA(),CV6)</f>
        <v>58.57</v>
      </c>
      <c r="CX11" s="48">
        <f>IF(CW6="-",NA(),CW6)</f>
        <v>64.290000000000006</v>
      </c>
      <c r="DD11" s="47" t="s">
        <v>23</v>
      </c>
      <c r="DE11" s="48">
        <f>IF(DD6="-",NA(),DD6)</f>
        <v>33.729999999999997</v>
      </c>
      <c r="DF11" s="48">
        <f>IF(DE6="-",NA(),DE6)</f>
        <v>36.56</v>
      </c>
      <c r="DG11" s="48">
        <f>IF(DF6="-",NA(),DF6)</f>
        <v>39.369999999999997</v>
      </c>
      <c r="DH11" s="48">
        <f>IF(DG6="-",NA(),DG6)</f>
        <v>42</v>
      </c>
      <c r="DI11" s="48">
        <f>IF(DH6="-",NA(),DH6)</f>
        <v>44.39</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113.67</v>
      </c>
      <c r="V12" s="48">
        <f>IF(Z6="-",NA(),Z6)</f>
        <v>110.79</v>
      </c>
      <c r="W12" s="48">
        <f>IF(AA6="-",NA(),AA6)</f>
        <v>108.76</v>
      </c>
      <c r="X12" s="48">
        <f>IF(AB6="-",NA(),AB6)</f>
        <v>110.19</v>
      </c>
      <c r="Y12" s="48">
        <f>IF(AC6="-",NA(),AC6)</f>
        <v>113.73</v>
      </c>
      <c r="AE12" s="47" t="s">
        <v>24</v>
      </c>
      <c r="AF12" s="48">
        <f>IF(AJ6="-",NA(),AJ6)</f>
        <v>118.97</v>
      </c>
      <c r="AG12" s="48">
        <f t="shared" ref="AG12:AJ12" si="10">IF(AK6="-",NA(),AK6)</f>
        <v>121.15</v>
      </c>
      <c r="AH12" s="48">
        <f t="shared" si="10"/>
        <v>125.8</v>
      </c>
      <c r="AI12" s="48">
        <f t="shared" si="10"/>
        <v>132.55000000000001</v>
      </c>
      <c r="AJ12" s="48">
        <f t="shared" si="10"/>
        <v>134.69</v>
      </c>
      <c r="AP12" s="47" t="s">
        <v>24</v>
      </c>
      <c r="AQ12" s="48">
        <f>IF(AU6="-",NA(),AU6)</f>
        <v>730.25</v>
      </c>
      <c r="AR12" s="48">
        <f t="shared" ref="AR12:AU12" si="11">IF(AV6="-",NA(),AV6)</f>
        <v>868.31</v>
      </c>
      <c r="AS12" s="48">
        <f t="shared" si="11"/>
        <v>732.52</v>
      </c>
      <c r="AT12" s="48">
        <f t="shared" si="11"/>
        <v>819.73</v>
      </c>
      <c r="AU12" s="48">
        <f t="shared" si="11"/>
        <v>834.05</v>
      </c>
      <c r="BA12" s="47" t="s">
        <v>24</v>
      </c>
      <c r="BB12" s="48">
        <f>IF(BF6="-",NA(),BF6)</f>
        <v>514.66</v>
      </c>
      <c r="BC12" s="48">
        <f t="shared" ref="BC12:BF12" si="12">IF(BG6="-",NA(),BG6)</f>
        <v>504.81</v>
      </c>
      <c r="BD12" s="48">
        <f t="shared" si="12"/>
        <v>498.01</v>
      </c>
      <c r="BE12" s="48">
        <f t="shared" si="12"/>
        <v>490.39</v>
      </c>
      <c r="BF12" s="48">
        <f t="shared" si="12"/>
        <v>475.44</v>
      </c>
      <c r="BL12" s="47" t="s">
        <v>24</v>
      </c>
      <c r="BM12" s="48">
        <f>IF(BQ6="-",NA(),BQ6)</f>
        <v>95.99</v>
      </c>
      <c r="BN12" s="48">
        <f t="shared" ref="BN12:BQ12" si="13">IF(BR6="-",NA(),BR6)</f>
        <v>94.91</v>
      </c>
      <c r="BO12" s="48">
        <f t="shared" si="13"/>
        <v>90.22</v>
      </c>
      <c r="BP12" s="48">
        <f t="shared" si="13"/>
        <v>90.8</v>
      </c>
      <c r="BQ12" s="48">
        <f t="shared" si="13"/>
        <v>93.49</v>
      </c>
      <c r="BW12" s="47" t="s">
        <v>24</v>
      </c>
      <c r="BX12" s="48">
        <f>IF(CB6="-",NA(),CB6)</f>
        <v>44.55</v>
      </c>
      <c r="BY12" s="48">
        <f t="shared" ref="BY12:CB12" si="14">IF(CC6="-",NA(),CC6)</f>
        <v>47.36</v>
      </c>
      <c r="BZ12" s="48">
        <f t="shared" si="14"/>
        <v>49.94</v>
      </c>
      <c r="CA12" s="48">
        <f t="shared" si="14"/>
        <v>50.56</v>
      </c>
      <c r="CB12" s="48">
        <f t="shared" si="14"/>
        <v>49.4</v>
      </c>
      <c r="CH12" s="47" t="s">
        <v>24</v>
      </c>
      <c r="CI12" s="48">
        <f>IF(CM6="-",NA(),CM6)</f>
        <v>35.24</v>
      </c>
      <c r="CJ12" s="48">
        <f t="shared" ref="CJ12:CM12" si="15">IF(CN6="-",NA(),CN6)</f>
        <v>35.22</v>
      </c>
      <c r="CK12" s="48">
        <f t="shared" si="15"/>
        <v>34.92</v>
      </c>
      <c r="CL12" s="48">
        <f t="shared" si="15"/>
        <v>34.19</v>
      </c>
      <c r="CM12" s="48">
        <f t="shared" si="15"/>
        <v>36.65</v>
      </c>
      <c r="CS12" s="47" t="s">
        <v>24</v>
      </c>
      <c r="CT12" s="48">
        <f>IF(CX6="-",NA(),CX6)</f>
        <v>50.28</v>
      </c>
      <c r="CU12" s="48">
        <f t="shared" ref="CU12:CX12" si="16">IF(CY6="-",NA(),CY6)</f>
        <v>51.42</v>
      </c>
      <c r="CV12" s="48">
        <f t="shared" si="16"/>
        <v>50.9</v>
      </c>
      <c r="CW12" s="48">
        <f t="shared" si="16"/>
        <v>49.05</v>
      </c>
      <c r="CX12" s="48">
        <f t="shared" si="16"/>
        <v>50.94</v>
      </c>
      <c r="DD12" s="47" t="s">
        <v>24</v>
      </c>
      <c r="DE12" s="48">
        <f>IF(DI6="-",NA(),DI6)</f>
        <v>53.4</v>
      </c>
      <c r="DF12" s="48">
        <f t="shared" ref="DF12:DI12" si="17">IF(DJ6="-",NA(),DJ6)</f>
        <v>53.49</v>
      </c>
      <c r="DG12" s="48">
        <f t="shared" si="17"/>
        <v>54.3</v>
      </c>
      <c r="DH12" s="48">
        <f t="shared" si="17"/>
        <v>55.32</v>
      </c>
      <c r="DI12" s="48">
        <f t="shared" si="17"/>
        <v>55.08</v>
      </c>
      <c r="DO12" s="47" t="s">
        <v>24</v>
      </c>
      <c r="DP12" s="48">
        <f>IF(DT6="-",NA(),DT6)</f>
        <v>3.46</v>
      </c>
      <c r="DQ12" s="48">
        <f t="shared" ref="DQ12:DT12" si="18">IF(DU6="-",NA(),DU6)</f>
        <v>3.28</v>
      </c>
      <c r="DR12" s="48">
        <f t="shared" si="18"/>
        <v>4.66</v>
      </c>
      <c r="DS12" s="48">
        <f t="shared" si="18"/>
        <v>7.35</v>
      </c>
      <c r="DT12" s="48">
        <f t="shared" si="18"/>
        <v>7.6</v>
      </c>
      <c r="DZ12" s="47" t="s">
        <v>24</v>
      </c>
      <c r="EA12" s="48">
        <f>IF(EE6="-",NA(),EE6)</f>
        <v>0.13</v>
      </c>
      <c r="EB12" s="48">
        <f t="shared" ref="EB12:EE12" si="19">IF(EF6="-",NA(),EF6)</f>
        <v>0.02</v>
      </c>
      <c r="EC12" s="48">
        <f t="shared" si="19"/>
        <v>0.06</v>
      </c>
      <c r="ED12" s="48">
        <f t="shared" si="19"/>
        <v>0.09</v>
      </c>
      <c r="EE12" s="48">
        <f t="shared" si="19"/>
        <v>0.4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川合　学</cp:lastModifiedBy>
  <cp:lastPrinted>2023-01-11T01:11:25Z</cp:lastPrinted>
  <dcterms:created xsi:type="dcterms:W3CDTF">2022-12-01T02:35:09Z</dcterms:created>
  <dcterms:modified xsi:type="dcterms:W3CDTF">2023-01-11T01:26:53Z</dcterms:modified>
  <cp:category/>
</cp:coreProperties>
</file>