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dsv11L\ファイルサーバー\share\上下水道課\下水道引継ぎ\14.県報告\01.経営比較分析表\R3\"/>
    </mc:Choice>
  </mc:AlternateContent>
  <xr:revisionPtr revIDLastSave="0" documentId="13_ncr:1_{110A7D31-F736-4846-8CA7-571846982203}" xr6:coauthVersionLast="47" xr6:coauthVersionMax="47" xr10:uidLastSave="{00000000-0000-0000-0000-000000000000}"/>
  <workbookProtection workbookAlgorithmName="SHA-512" workbookHashValue="C7P5W+VzG7ucCkshn6dR/zquVpcSnqrd8eu0+XGj2pLJDybVnXVvJYokVmuCxCaX9pxIf0tuP0Q5Rw8LL+Xzvg==" workbookSaltValue="pKnc6zqMRK1ZMkxuKPLqxw==" workbookSpinCount="100000" lockStructure="1"/>
  <bookViews>
    <workbookView xWindow="-120" yWindow="-120" windowWidth="24240" windowHeight="131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H86" i="4"/>
  <c r="E86" i="4"/>
  <c r="AL10" i="4"/>
  <c r="W10" i="4"/>
  <c r="I10" i="4"/>
  <c r="BB8" i="4"/>
  <c r="AL8" i="4"/>
  <c r="P8" i="4"/>
  <c r="I8" i="4"/>
</calcChain>
</file>

<file path=xl/sharedStrings.xml><?xml version="1.0" encoding="utf-8"?>
<sst xmlns="http://schemas.openxmlformats.org/spreadsheetml/2006/main" count="241" uniqueCount="120">
  <si>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</si>
  <si>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</si>
  <si>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</si>
  <si>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</si>
  <si>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</si>
  <si>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</si>
  <si>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</si>
  <si>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</si>
  <si>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</si>
  <si>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</si>
  <si>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</si>
  <si>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</si>
  <si>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</si>
  <si>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</si>
  <si>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</si>
  <si>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</si>
  <si>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</si>
  <si>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</si>
  <si>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</si>
  <si>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</si>
  <si>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</si>
  <si>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</si>
  <si>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</si>
  <si>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</si>
  <si>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</si>
  <si>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</si>
  <si>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</si>
  <si>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</si>
  <si>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</si>
  <si>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</si>
  <si>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</si>
  <si>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</si>
  <si>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</si>
  <si>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</si>
  <si>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</si>
  <si>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</si>
  <si>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</si>
  <si>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</si>
  <si>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</si>
  <si>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</si>
  <si>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</si>
  <si>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</si>
  <si>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</si>
  <si>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</si>
  <si>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</si>
  <si>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</si>
  <si>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</si>
  <si>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</si>
  <si>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</si>
  <si>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</si>
  <si>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</si>
  <si>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</si>
  <si>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</si>
  <si>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</si>
  <si>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</si>
  <si>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</si>
  <si>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</si>
  <si>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</si>
  <si>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</si>
  <si>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</si>
  <si>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</si>
  <si>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</si>
  <si>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</si>
  <si>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</si>
  <si>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</si>
  <si>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</si>
  <si>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</si>
  <si>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</si>
  <si>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</si>
  <si>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</si>
  <si>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</si>
  <si>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</si>
  <si>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</si>
  <si>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</si>
  <si>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</si>
  <si>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</si>
  <si>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</si>
  <si>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</si>
  <si>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</si>
  <si>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</si>
  <si>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</si>
  <si>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</si>
  <si>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</si>
  <si>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</si>
  <si>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</si>
  <si>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</si>
  <si>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</si>
  <si>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</si>
  <si>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</si>
  <si>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</si>
  <si>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</si>
  <si>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</si>
  <si>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</si>
  <si>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</si>
  <si>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</si>
  <si>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</si>
  <si>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</si>
  <si>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</si>
  <si>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川越町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</si>
  <si>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</si>
  <si>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</si>
  <si>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</si>
  <si>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</si>
  <si>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</si>
  <si>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</si>
  <si>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</si>
  <si>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</si>
  <si>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</si>
  <si>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</si>
  <si>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</si>
  <si>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</si>
  <si>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</si>
  <si>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</si>
  <si>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</si>
  <si>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</si>
  <si>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</si>
  <si>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</si>
  <si>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①単年度収支は赤字であり、下水道使用料以外の収入に依存している。
④類似団体平均より低くなっている。
⑤類似団体平均より低く、汚水処理費を下水道使用料以外の収入で賄っている状況にある。
⑥類似団体平均より低くなっている。
⑧類似団体平均を上回っている。
　当町は、ほぼ全域において下水道整備が完了しており、今後は建設事業から更新事業に推移していく時期に入ります。建設事業がほぼ終わっているため、企業債残高も減少している状況です。
　しかし、収支比率や経費回収率をみると、下水道使用料以外の一般会計繰入金に依存している状況であるため、適正な使用料の設定が必要です。今後は公営企業会計法適用を見据え、使用料の適正化に努めます。
　また、水洗化率は、平均値を上回っていますが、伸び率は微増であり、さらなる水洗化の促進について取組を検討します。
【修正：H29④企業債残高対事業規模比率】
誤：3633.36　　正：720.81</t>
    <rPh sb="34" eb="36">
      <t>ルイジ</t>
    </rPh>
    <rPh sb="36" eb="38">
      <t>ダンタイ</t>
    </rPh>
    <rPh sb="38" eb="40">
      <t>ヘイキン</t>
    </rPh>
    <rPh sb="42" eb="43">
      <t>ヒク</t>
    </rPh>
    <rPh sb="174" eb="176">
      <t>ジキ</t>
    </rPh>
    <rPh sb="177" eb="178">
      <t>ハイ</t>
    </rPh>
    <rPh sb="282" eb="284">
      <t>コンゴ</t>
    </rPh>
    <rPh sb="285" eb="287">
      <t>コウエイ</t>
    </rPh>
    <rPh sb="287" eb="289">
      <t>キギョウ</t>
    </rPh>
    <rPh sb="289" eb="291">
      <t>カイケイ</t>
    </rPh>
    <rPh sb="291" eb="292">
      <t>ホウ</t>
    </rPh>
    <rPh sb="292" eb="294">
      <t>テキヨウ</t>
    </rPh>
    <rPh sb="295" eb="297">
      <t>ミス</t>
    </rPh>
    <rPh sb="299" eb="302">
      <t>シヨウリョウ</t>
    </rPh>
    <rPh sb="303" eb="306">
      <t>テキセイカ</t>
    </rPh>
    <rPh sb="307" eb="308">
      <t>ツト</t>
    </rPh>
    <rPh sb="340" eb="342">
      <t>ビゾウ</t>
    </rPh>
    <rPh sb="350" eb="353">
      <t>スイセンカ</t>
    </rPh>
    <rPh sb="354" eb="356">
      <t>ソクシン</t>
    </rPh>
    <rPh sb="360" eb="362">
      <t>トリクミ</t>
    </rPh>
    <rPh sb="363" eb="365">
      <t>ケントウ</t>
    </rPh>
    <rPh sb="372" eb="374">
      <t>シュウセイ</t>
    </rPh>
    <rPh sb="379" eb="381">
      <t>キギョウ</t>
    </rPh>
    <rPh sb="381" eb="382">
      <t>サイ</t>
    </rPh>
    <rPh sb="382" eb="384">
      <t>ザンダカ</t>
    </rPh>
    <rPh sb="384" eb="385">
      <t>タイ</t>
    </rPh>
    <rPh sb="385" eb="387">
      <t>ジギョウ</t>
    </rPh>
    <rPh sb="387" eb="389">
      <t>キボ</t>
    </rPh>
    <rPh sb="389" eb="391">
      <t>ヒリツ</t>
    </rPh>
    <rPh sb="393" eb="394">
      <t>ゴ</t>
    </rPh>
    <rPh sb="404" eb="405">
      <t>セイ</t>
    </rPh>
    <phoneticPr fontId="15"/>
  </si>
  <si>
    <t xml:space="preserve">　当町の下水道は、布設開始から約35年経過しており、今後は老朽化が進み、耐用年数を迎える管渠については計画的な更新が必要です。
　ストックマネジメント計画をもとに持続的な下水道機能確保とライフサイクルコストの低減を図ります。
</t>
    <rPh sb="26" eb="28">
      <t>コンゴ</t>
    </rPh>
    <rPh sb="29" eb="32">
      <t>ロウキュウカ</t>
    </rPh>
    <rPh sb="33" eb="34">
      <t>スス</t>
    </rPh>
    <rPh sb="44" eb="46">
      <t>カンキョ</t>
    </rPh>
    <phoneticPr fontId="4"/>
  </si>
  <si>
    <t xml:space="preserve">　当町は、下水道使用料以外の収入で賄っている部分が大きく、施設の更新費用も必要となってくることから、下水道使用料の適正化が大きな課題です。
今後、令和5年度からの下水道事業の公営企業会計法適用を見据え、減価償却費等の使用料の対象となる経費について的確に把握し、正確な試算を行うことが可能になった後に、使用料の適正化につなげます。
　また、平成30年度に策定した経営戦略については、PDCAｻｲｸﾙに基づき毎年、計画を見直すとともに、経費回収率も大幅に低いことから財源確保や経費削減に向けた取組をより一層検討する必要があります。
</t>
    <rPh sb="73" eb="75">
      <t>レイワ</t>
    </rPh>
    <rPh sb="76" eb="77">
      <t>ネン</t>
    </rPh>
    <rPh sb="77" eb="78">
      <t>ド</t>
    </rPh>
    <rPh sb="81" eb="84">
      <t>ゲスイドウ</t>
    </rPh>
    <rPh sb="84" eb="86">
      <t>ジギョウ</t>
    </rPh>
    <rPh sb="87" eb="89">
      <t>コウエイ</t>
    </rPh>
    <rPh sb="89" eb="91">
      <t>キギョウ</t>
    </rPh>
    <rPh sb="91" eb="93">
      <t>カイケイ</t>
    </rPh>
    <rPh sb="93" eb="94">
      <t>ホウ</t>
    </rPh>
    <rPh sb="94" eb="96">
      <t>テキヨウ</t>
    </rPh>
    <rPh sb="97" eb="99">
      <t>ミス</t>
    </rPh>
    <rPh sb="106" eb="107">
      <t>トウ</t>
    </rPh>
    <rPh sb="108" eb="111">
      <t>シヨウリョウ</t>
    </rPh>
    <rPh sb="112" eb="114">
      <t>タイショウ</t>
    </rPh>
    <rPh sb="117" eb="119">
      <t>ケイヒ</t>
    </rPh>
    <rPh sb="123" eb="125">
      <t>テキカク</t>
    </rPh>
    <rPh sb="126" eb="128">
      <t>ハアク</t>
    </rPh>
    <rPh sb="130" eb="132">
      <t>セイカク</t>
    </rPh>
    <rPh sb="133" eb="135">
      <t>シサン</t>
    </rPh>
    <rPh sb="136" eb="137">
      <t>オコナ</t>
    </rPh>
    <rPh sb="141" eb="143">
      <t>カノウ</t>
    </rPh>
    <rPh sb="147" eb="148">
      <t>ノチ</t>
    </rPh>
    <rPh sb="150" eb="153">
      <t>シヨウリョウ</t>
    </rPh>
    <rPh sb="154" eb="157">
      <t>テキセイカ</t>
    </rPh>
    <rPh sb="169" eb="171">
      <t>ヘイセイ</t>
    </rPh>
    <rPh sb="173" eb="175">
      <t>ネンド</t>
    </rPh>
    <rPh sb="176" eb="178">
      <t>サクテイ</t>
    </rPh>
    <rPh sb="180" eb="182">
      <t>ケイエイ</t>
    </rPh>
    <rPh sb="182" eb="184">
      <t>センリャク</t>
    </rPh>
    <rPh sb="199" eb="200">
      <t>モト</t>
    </rPh>
    <rPh sb="202" eb="204">
      <t>マイトシ</t>
    </rPh>
    <rPh sb="205" eb="207">
      <t>ケイカク</t>
    </rPh>
    <rPh sb="208" eb="210">
      <t>ミナオ</t>
    </rPh>
    <rPh sb="216" eb="218">
      <t>ケイヒ</t>
    </rPh>
    <rPh sb="218" eb="220">
      <t>カイシュウ</t>
    </rPh>
    <rPh sb="220" eb="221">
      <t>リツ</t>
    </rPh>
    <rPh sb="222" eb="224">
      <t>オオハバ</t>
    </rPh>
    <rPh sb="225" eb="226">
      <t>ヒク</t>
    </rPh>
    <rPh sb="231" eb="235">
      <t>ザイゲンカクホ</t>
    </rPh>
    <rPh sb="236" eb="238">
      <t>ケイヒ</t>
    </rPh>
    <rPh sb="238" eb="240">
      <t>サクゲン</t>
    </rPh>
    <rPh sb="241" eb="242">
      <t>ム</t>
    </rPh>
    <rPh sb="244" eb="246">
      <t>トリクミ</t>
    </rPh>
    <rPh sb="249" eb="251">
      <t>イッソウ</t>
    </rPh>
    <rPh sb="251" eb="253">
      <t>ケントウ</t>
    </rPh>
    <rPh sb="255" eb="25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</si>
</sst>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xr:uid="{ABC242C0-EA9F-4E9F-A319-0F532C02E3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0.17</c:v>
                </c:pt>
                <c:pt idx="1">
                  <c:v>0</c:v>
                </c:pt>
                <c:pt idx="2">
                  <c:v>0</c:v>
                </c:pt>
                <c:pt idx="3">
                  <c:v>0</c:v>
                </c:pt>
                <c:pt idx="4" formatCode="#,##0.00;&quot;△&quot;#,##0.00;&quot;-&quot;">
                  <c:v>0.83</c:v>
                </c:pt>
              </c:numCache>
            </c:numRef>
          </c:val>
          <c:extLst>
            <c:ext xmlns:c16="http://schemas.microsoft.com/office/drawing/2014/chart" uri="{C3380CC4-5D6E-409C-BE32-E72D297353CC}">
              <c16:uniqueId val="{00000000-B2D4-4E52-B169-3207837D281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0.23</c:v>
                </c:pt>
                <c:pt idx="1">
                  <c:v>0.21</c:v>
                </c:pt>
                <c:pt idx="2">
                  <c:v>0.17</c:v>
                </c:pt>
                <c:pt idx="3">
                  <c:v>0.15</c:v>
                </c:pt>
                <c:pt idx="4">
                  <c:v>0.15</c:v>
                </c:pt>
              </c:numCache>
            </c:numRef>
          </c:val>
          <c:smooth val="0"/>
          <c:extLst>
            <c:ext xmlns:c16="http://schemas.microsoft.com/office/drawing/2014/chart" uri="{C3380CC4-5D6E-409C-BE32-E72D297353CC}">
              <c16:uniqueId val="{00000001-B2D4-4E52-B169-3207837D281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FF-4562-B36A-CBB5E8B1514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58.4</c:v>
                </c:pt>
                <c:pt idx="1">
                  <c:v>58</c:v>
                </c:pt>
                <c:pt idx="2">
                  <c:v>57.42</c:v>
                </c:pt>
                <c:pt idx="3">
                  <c:v>56.72</c:v>
                </c:pt>
                <c:pt idx="4">
                  <c:v>56.43</c:v>
                </c:pt>
              </c:numCache>
            </c:numRef>
          </c:val>
          <c:smooth val="0"/>
          <c:extLst>
            <c:ext xmlns:c16="http://schemas.microsoft.com/office/drawing/2014/chart" uri="{C3380CC4-5D6E-409C-BE32-E72D297353CC}">
              <c16:uniqueId val="{00000001-B2FF-4562-B36A-CBB5E8B1514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94.23</c:v>
                </c:pt>
                <c:pt idx="1">
                  <c:v>94.81</c:v>
                </c:pt>
                <c:pt idx="2">
                  <c:v>95.24</c:v>
                </c:pt>
                <c:pt idx="3">
                  <c:v>95.76</c:v>
                </c:pt>
                <c:pt idx="4">
                  <c:v>96.33</c:v>
                </c:pt>
              </c:numCache>
            </c:numRef>
          </c:val>
          <c:extLst>
            <c:ext xmlns:c16="http://schemas.microsoft.com/office/drawing/2014/chart" uri="{C3380CC4-5D6E-409C-BE32-E72D297353CC}">
              <c16:uniqueId val="{00000000-3A7C-4346-B1DB-F65B0DD32E2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89.68</c:v>
                </c:pt>
                <c:pt idx="1">
                  <c:v>89.79</c:v>
                </c:pt>
                <c:pt idx="2">
                  <c:v>90.42</c:v>
                </c:pt>
                <c:pt idx="3">
                  <c:v>90.72</c:v>
                </c:pt>
                <c:pt idx="4">
                  <c:v>91.07</c:v>
                </c:pt>
              </c:numCache>
            </c:numRef>
          </c:val>
          <c:smooth val="0"/>
          <c:extLst>
            <c:ext xmlns:c16="http://schemas.microsoft.com/office/drawing/2014/chart" uri="{C3380CC4-5D6E-409C-BE32-E72D297353CC}">
              <c16:uniqueId val="{00000001-3A7C-4346-B1DB-F65B0DD32E2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99.44</c:v>
                </c:pt>
                <c:pt idx="1">
                  <c:v>92.79</c:v>
                </c:pt>
                <c:pt idx="2">
                  <c:v>91.46</c:v>
                </c:pt>
                <c:pt idx="3">
                  <c:v>94.98</c:v>
                </c:pt>
                <c:pt idx="4">
                  <c:v>93.96</c:v>
                </c:pt>
              </c:numCache>
            </c:numRef>
          </c:val>
          <c:extLst>
            <c:ext xmlns:c16="http://schemas.microsoft.com/office/drawing/2014/chart" uri="{C3380CC4-5D6E-409C-BE32-E72D297353CC}">
              <c16:uniqueId val="{00000000-D064-48F5-992C-42B2419E28C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064-48F5-992C-42B2419E28C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9D-402E-8187-798C7667185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9D-402E-8187-798C7667185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BC-40B3-837E-BDBB17D12AD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BC-40B3-837E-BDBB17D12AD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D56-4251-B9ED-EE437639DC5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D56-4251-B9ED-EE437639DC5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5D-46F7-BD2C-EB36E960B19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5D-46F7-BD2C-EB36E960B19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3633.36</c:v>
                </c:pt>
                <c:pt idx="1">
                  <c:v>779.73</c:v>
                </c:pt>
                <c:pt idx="2">
                  <c:v>490.3</c:v>
                </c:pt>
                <c:pt idx="3">
                  <c:v>489.72</c:v>
                </c:pt>
                <c:pt idx="4">
                  <c:v>130.4</c:v>
                </c:pt>
              </c:numCache>
            </c:numRef>
          </c:val>
          <c:extLst>
            <c:ext xmlns:c16="http://schemas.microsoft.com/office/drawing/2014/chart" uri="{C3380CC4-5D6E-409C-BE32-E72D297353CC}">
              <c16:uniqueId val="{00000000-AFF7-4A8C-8EBB-0C602E02D60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799.11</c:v>
                </c:pt>
                <c:pt idx="1">
                  <c:v>768.62</c:v>
                </c:pt>
                <c:pt idx="2">
                  <c:v>789.44</c:v>
                </c:pt>
                <c:pt idx="3">
                  <c:v>789.08</c:v>
                </c:pt>
                <c:pt idx="4">
                  <c:v>747.84</c:v>
                </c:pt>
              </c:numCache>
            </c:numRef>
          </c:val>
          <c:smooth val="0"/>
          <c:extLst>
            <c:ext xmlns:c16="http://schemas.microsoft.com/office/drawing/2014/chart" uri="{C3380CC4-5D6E-409C-BE32-E72D297353CC}">
              <c16:uniqueId val="{00000001-AFF7-4A8C-8EBB-0C602E02D60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56.41</c:v>
                </c:pt>
                <c:pt idx="1">
                  <c:v>53.99</c:v>
                </c:pt>
                <c:pt idx="2">
                  <c:v>52.34</c:v>
                </c:pt>
                <c:pt idx="3">
                  <c:v>56.66</c:v>
                </c:pt>
                <c:pt idx="4">
                  <c:v>56.45</c:v>
                </c:pt>
              </c:numCache>
            </c:numRef>
          </c:val>
          <c:extLst>
            <c:ext xmlns:c16="http://schemas.microsoft.com/office/drawing/2014/chart" uri="{C3380CC4-5D6E-409C-BE32-E72D297353CC}">
              <c16:uniqueId val="{00000000-B549-413A-B8A2-0C1953C0B0A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87.69</c:v>
                </c:pt>
                <c:pt idx="1">
                  <c:v>88.06</c:v>
                </c:pt>
                <c:pt idx="2">
                  <c:v>87.29</c:v>
                </c:pt>
                <c:pt idx="3">
                  <c:v>88.25</c:v>
                </c:pt>
                <c:pt idx="4">
                  <c:v>90.17</c:v>
                </c:pt>
              </c:numCache>
            </c:numRef>
          </c:val>
          <c:smooth val="0"/>
          <c:extLst>
            <c:ext xmlns:c16="http://schemas.microsoft.com/office/drawing/2014/chart" uri="{C3380CC4-5D6E-409C-BE32-E72D297353CC}">
              <c16:uniqueId val="{00000001-B549-413A-B8A2-0C1953C0B0A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c:v>
                </c:pt>
                <c:pt idx="1">
                  <c:v>155.83000000000001</c:v>
                </c:pt>
                <c:pt idx="2">
                  <c:v>162.25</c:v>
                </c:pt>
                <c:pt idx="3">
                  <c:v>150</c:v>
                </c:pt>
                <c:pt idx="4">
                  <c:v>150</c:v>
                </c:pt>
              </c:numCache>
            </c:numRef>
          </c:val>
          <c:extLst>
            <c:ext xmlns:c16="http://schemas.microsoft.com/office/drawing/2014/chart" uri="{C3380CC4-5D6E-409C-BE32-E72D297353CC}">
              <c16:uniqueId val="{00000000-A406-4A09-8B3D-B86A2436CF7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180.07</c:v>
                </c:pt>
                <c:pt idx="1">
                  <c:v>179.32</c:v>
                </c:pt>
                <c:pt idx="2">
                  <c:v>176.67</c:v>
                </c:pt>
                <c:pt idx="3">
                  <c:v>176.37</c:v>
                </c:pt>
                <c:pt idx="4">
                  <c:v>173.17</c:v>
                </c:pt>
              </c:numCache>
            </c:numRef>
          </c:val>
          <c:smooth val="0"/>
          <c:extLst>
            <c:ext xmlns:c16="http://schemas.microsoft.com/office/drawing/2014/chart" uri="{C3380CC4-5D6E-409C-BE32-E72D297353CC}">
              <c16:uniqueId val="{00000001-A406-4A09-8B3D-B86A2436CF7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K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川越町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Cc1</v>
      </c>
      <c r="X8" s="35"/>
      <c r="Y8" s="35"/>
      <c r="Z8" s="35"/>
      <c r="AA8" s="35"/>
      <c r="AB8" s="35"/>
      <c r="AC8" s="35"/>
      <c r="AD8" s="36" t="str">
        <f>データ!$M$6</f>
        <v>非設置</v>
      </c>
      <c r="AE8" s="36"/>
      <c r="AF8" s="36"/>
      <c r="AG8" s="36"/>
      <c r="AH8" s="36"/>
      <c r="AI8" s="36"/>
      <c r="AJ8" s="36"/>
      <c r="AK8" s="3"/>
      <c r="AL8" s="37">
        <f>データ!S6</f>
        <v>15477</v>
      </c>
      <c r="AM8" s="37"/>
      <c r="AN8" s="37"/>
      <c r="AO8" s="37"/>
      <c r="AP8" s="37"/>
      <c r="AQ8" s="37"/>
      <c r="AR8" s="37"/>
      <c r="AS8" s="37"/>
      <c r="AT8" s="38">
        <f>データ!T6</f>
        <v>8.7200000000000006</v>
      </c>
      <c r="AU8" s="38"/>
      <c r="AV8" s="38"/>
      <c r="AW8" s="38"/>
      <c r="AX8" s="38"/>
      <c r="AY8" s="38"/>
      <c r="AZ8" s="38"/>
      <c r="BA8" s="38"/>
      <c r="BB8" s="38">
        <f>データ!U6</f>
        <v>1774.89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99.64</v>
      </c>
      <c r="Q10" s="38"/>
      <c r="R10" s="38"/>
      <c r="S10" s="38"/>
      <c r="T10" s="38"/>
      <c r="U10" s="38"/>
      <c r="V10" s="38"/>
      <c r="W10" s="38">
        <f>データ!Q6</f>
        <v>87.52</v>
      </c>
      <c r="X10" s="38"/>
      <c r="Y10" s="38"/>
      <c r="Z10" s="38"/>
      <c r="AA10" s="38"/>
      <c r="AB10" s="38"/>
      <c r="AC10" s="38"/>
      <c r="AD10" s="37">
        <f>データ!R6</f>
        <v>1430</v>
      </c>
      <c r="AE10" s="37"/>
      <c r="AF10" s="37"/>
      <c r="AG10" s="37"/>
      <c r="AH10" s="37"/>
      <c r="AI10" s="37"/>
      <c r="AJ10" s="37"/>
      <c r="AK10" s="2"/>
      <c r="AL10" s="37">
        <f>データ!V6</f>
        <v>15436</v>
      </c>
      <c r="AM10" s="37"/>
      <c r="AN10" s="37"/>
      <c r="AO10" s="37"/>
      <c r="AP10" s="37"/>
      <c r="AQ10" s="37"/>
      <c r="AR10" s="37"/>
      <c r="AS10" s="37"/>
      <c r="AT10" s="38">
        <f>データ!W6</f>
        <v>5.15</v>
      </c>
      <c r="AU10" s="38"/>
      <c r="AV10" s="38"/>
      <c r="AW10" s="38"/>
      <c r="AX10" s="38"/>
      <c r="AY10" s="38"/>
      <c r="AZ10" s="38"/>
      <c r="BA10" s="38"/>
      <c r="BB10" s="38">
        <f>データ!X6</f>
        <v>2997.28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118</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119</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SLnKLHBrf3P9PHt3baJRv4shJDPjeEsd6fqQO6mdaIg7wIHkd3WR1lMXlncJQfpBDFfguPafSpFYpO14abPNDg==" saltValue="4gQCPEsg2urUmMr/NWaM0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9" t="s">
        <v>54</v>
      </c>
      <c r="I3" s="80"/>
      <c r="J3" s="80"/>
      <c r="K3" s="80"/>
      <c r="L3" s="80"/>
      <c r="M3" s="80"/>
      <c r="N3" s="80"/>
      <c r="O3" s="80"/>
      <c r="P3" s="80"/>
      <c r="Q3" s="80"/>
      <c r="R3" s="80"/>
      <c r="S3" s="80"/>
      <c r="T3" s="80"/>
      <c r="U3" s="80"/>
      <c r="V3" s="80"/>
      <c r="W3" s="80"/>
      <c r="X3" s="81"/>
      <c r="Y3" s="85" t="s">
        <v>55</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56</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15">
      <c r="A4" s="14" t="s">
        <v>57</v>
      </c>
      <c r="B4" s="16"/>
      <c r="C4" s="16"/>
      <c r="D4" s="16"/>
      <c r="E4" s="16"/>
      <c r="F4" s="16"/>
      <c r="G4" s="16"/>
      <c r="H4" s="82"/>
      <c r="I4" s="83"/>
      <c r="J4" s="83"/>
      <c r="K4" s="83"/>
      <c r="L4" s="83"/>
      <c r="M4" s="83"/>
      <c r="N4" s="83"/>
      <c r="O4" s="83"/>
      <c r="P4" s="83"/>
      <c r="Q4" s="83"/>
      <c r="R4" s="83"/>
      <c r="S4" s="83"/>
      <c r="T4" s="83"/>
      <c r="U4" s="83"/>
      <c r="V4" s="83"/>
      <c r="W4" s="83"/>
      <c r="X4" s="84"/>
      <c r="Y4" s="78" t="s">
        <v>58</v>
      </c>
      <c r="Z4" s="78"/>
      <c r="AA4" s="78"/>
      <c r="AB4" s="78"/>
      <c r="AC4" s="78"/>
      <c r="AD4" s="78"/>
      <c r="AE4" s="78"/>
      <c r="AF4" s="78"/>
      <c r="AG4" s="78"/>
      <c r="AH4" s="78"/>
      <c r="AI4" s="78"/>
      <c r="AJ4" s="78" t="s">
        <v>59</v>
      </c>
      <c r="AK4" s="78"/>
      <c r="AL4" s="78"/>
      <c r="AM4" s="78"/>
      <c r="AN4" s="78"/>
      <c r="AO4" s="78"/>
      <c r="AP4" s="78"/>
      <c r="AQ4" s="78"/>
      <c r="AR4" s="78"/>
      <c r="AS4" s="78"/>
      <c r="AT4" s="78"/>
      <c r="AU4" s="78" t="s">
        <v>60</v>
      </c>
      <c r="AV4" s="78"/>
      <c r="AW4" s="78"/>
      <c r="AX4" s="78"/>
      <c r="AY4" s="78"/>
      <c r="AZ4" s="78"/>
      <c r="BA4" s="78"/>
      <c r="BB4" s="78"/>
      <c r="BC4" s="78"/>
      <c r="BD4" s="78"/>
      <c r="BE4" s="78"/>
      <c r="BF4" s="78" t="s">
        <v>61</v>
      </c>
      <c r="BG4" s="78"/>
      <c r="BH4" s="78"/>
      <c r="BI4" s="78"/>
      <c r="BJ4" s="78"/>
      <c r="BK4" s="78"/>
      <c r="BL4" s="78"/>
      <c r="BM4" s="78"/>
      <c r="BN4" s="78"/>
      <c r="BO4" s="78"/>
      <c r="BP4" s="78"/>
      <c r="BQ4" s="78" t="s">
        <v>62</v>
      </c>
      <c r="BR4" s="78"/>
      <c r="BS4" s="78"/>
      <c r="BT4" s="78"/>
      <c r="BU4" s="78"/>
      <c r="BV4" s="78"/>
      <c r="BW4" s="78"/>
      <c r="BX4" s="78"/>
      <c r="BY4" s="78"/>
      <c r="BZ4" s="78"/>
      <c r="CA4" s="78"/>
      <c r="CB4" s="78" t="s">
        <v>63</v>
      </c>
      <c r="CC4" s="78"/>
      <c r="CD4" s="78"/>
      <c r="CE4" s="78"/>
      <c r="CF4" s="78"/>
      <c r="CG4" s="78"/>
      <c r="CH4" s="78"/>
      <c r="CI4" s="78"/>
      <c r="CJ4" s="78"/>
      <c r="CK4" s="78"/>
      <c r="CL4" s="78"/>
      <c r="CM4" s="78" t="s">
        <v>64</v>
      </c>
      <c r="CN4" s="78"/>
      <c r="CO4" s="78"/>
      <c r="CP4" s="78"/>
      <c r="CQ4" s="78"/>
      <c r="CR4" s="78"/>
      <c r="CS4" s="78"/>
      <c r="CT4" s="78"/>
      <c r="CU4" s="78"/>
      <c r="CV4" s="78"/>
      <c r="CW4" s="78"/>
      <c r="CX4" s="78" t="s">
        <v>65</v>
      </c>
      <c r="CY4" s="78"/>
      <c r="CZ4" s="78"/>
      <c r="DA4" s="78"/>
      <c r="DB4" s="78"/>
      <c r="DC4" s="78"/>
      <c r="DD4" s="78"/>
      <c r="DE4" s="78"/>
      <c r="DF4" s="78"/>
      <c r="DG4" s="78"/>
      <c r="DH4" s="78"/>
      <c r="DI4" s="78" t="s">
        <v>66</v>
      </c>
      <c r="DJ4" s="78"/>
      <c r="DK4" s="78"/>
      <c r="DL4" s="78"/>
      <c r="DM4" s="78"/>
      <c r="DN4" s="78"/>
      <c r="DO4" s="78"/>
      <c r="DP4" s="78"/>
      <c r="DQ4" s="78"/>
      <c r="DR4" s="78"/>
      <c r="DS4" s="78"/>
      <c r="DT4" s="78" t="s">
        <v>67</v>
      </c>
      <c r="DU4" s="78"/>
      <c r="DV4" s="78"/>
      <c r="DW4" s="78"/>
      <c r="DX4" s="78"/>
      <c r="DY4" s="78"/>
      <c r="DZ4" s="78"/>
      <c r="EA4" s="78"/>
      <c r="EB4" s="78"/>
      <c r="EC4" s="78"/>
      <c r="ED4" s="78"/>
      <c r="EE4" s="78" t="s">
        <v>68</v>
      </c>
      <c r="EF4" s="78"/>
      <c r="EG4" s="78"/>
      <c r="EH4" s="78"/>
      <c r="EI4" s="78"/>
      <c r="EJ4" s="78"/>
      <c r="EK4" s="78"/>
      <c r="EL4" s="78"/>
      <c r="EM4" s="78"/>
      <c r="EN4" s="78"/>
      <c r="EO4" s="78"/>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243442</v>
      </c>
      <c r="D6" s="19">
        <f t="shared" si="3"/>
        <v>47</v>
      </c>
      <c r="E6" s="19">
        <f t="shared" si="3"/>
        <v>17</v>
      </c>
      <c r="F6" s="19">
        <f t="shared" si="3"/>
        <v>1</v>
      </c>
      <c r="G6" s="19">
        <f t="shared" si="3"/>
        <v>0</v>
      </c>
      <c r="H6" s="19" t="str">
        <f t="shared" si="3"/>
        <v>三重県　川越町</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99.64</v>
      </c>
      <c r="Q6" s="20">
        <f t="shared" si="3"/>
        <v>87.52</v>
      </c>
      <c r="R6" s="20">
        <f t="shared" si="3"/>
        <v>1430</v>
      </c>
      <c r="S6" s="20">
        <f t="shared" si="3"/>
        <v>15477</v>
      </c>
      <c r="T6" s="20">
        <f t="shared" si="3"/>
        <v>8.7200000000000006</v>
      </c>
      <c r="U6" s="20">
        <f t="shared" si="3"/>
        <v>1774.89</v>
      </c>
      <c r="V6" s="20">
        <f t="shared" si="3"/>
        <v>15436</v>
      </c>
      <c r="W6" s="20">
        <f t="shared" si="3"/>
        <v>5.15</v>
      </c>
      <c r="X6" s="20">
        <f t="shared" si="3"/>
        <v>2997.28</v>
      </c>
      <c r="Y6" s="21">
        <f>IF(Y7="",NA(),Y7)</f>
        <v>99.44</v>
      </c>
      <c r="Z6" s="21">
        <f t="shared" ref="Z6:AH6" si="4">IF(Z7="",NA(),Z7)</f>
        <v>92.79</v>
      </c>
      <c r="AA6" s="21">
        <f t="shared" si="4"/>
        <v>91.46</v>
      </c>
      <c r="AB6" s="21">
        <f t="shared" si="4"/>
        <v>94.98</v>
      </c>
      <c r="AC6" s="21">
        <f t="shared" si="4"/>
        <v>93.96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3633.36</v>
      </c>
      <c r="BG6" s="21">
        <f t="shared" ref="BG6:BO6" si="7">IF(BG7="",NA(),BG7)</f>
        <v>779.73</v>
      </c>
      <c r="BH6" s="21">
        <f t="shared" si="7"/>
        <v>490.3</v>
      </c>
      <c r="BI6" s="21">
        <f t="shared" si="7"/>
        <v>489.72</v>
      </c>
      <c r="BJ6" s="21">
        <f t="shared" si="7"/>
        <v>130.4</v>
      </c>
      <c r="BK6" s="21">
        <f t="shared" si="7"/>
        <v>799.11</v>
      </c>
      <c r="BL6" s="21">
        <f t="shared" si="7"/>
        <v>768.62</v>
      </c>
      <c r="BM6" s="21">
        <f t="shared" si="7"/>
        <v>789.44</v>
      </c>
      <c r="BN6" s="21">
        <f t="shared" si="7"/>
        <v>789.08</v>
      </c>
      <c r="BO6" s="21">
        <f t="shared" si="7"/>
        <v>747.84</v>
      </c>
      <c r="BP6" s="20" t="str">
        <f>IF(BP7="","",IF(BP7="-","【-】","【"&amp;SUBSTITUTE(TEXT(BP7,"#,##0.00"),"-","△")&amp;"】"))</f>
        <v>【669.11】</v>
      </c>
      <c r="BQ6" s="21">
        <f>IF(BQ7="",NA(),BQ7)</f>
        <v>56.41</v>
      </c>
      <c r="BR6" s="21">
        <f t="shared" ref="BR6:BZ6" si="8">IF(BR7="",NA(),BR7)</f>
        <v>53.99</v>
      </c>
      <c r="BS6" s="21">
        <f t="shared" si="8"/>
        <v>52.34</v>
      </c>
      <c r="BT6" s="21">
        <f t="shared" si="8"/>
        <v>56.66</v>
      </c>
      <c r="BU6" s="21">
        <f t="shared" si="8"/>
        <v>56.45</v>
      </c>
      <c r="BV6" s="21">
        <f t="shared" si="8"/>
        <v>87.69</v>
      </c>
      <c r="BW6" s="21">
        <f t="shared" si="8"/>
        <v>88.06</v>
      </c>
      <c r="BX6" s="21">
        <f t="shared" si="8"/>
        <v>87.29</v>
      </c>
      <c r="BY6" s="21">
        <f t="shared" si="8"/>
        <v>88.25</v>
      </c>
      <c r="BZ6" s="21">
        <f t="shared" si="8"/>
        <v>90.17</v>
      </c>
      <c r="CA6" s="20" t="str">
        <f>IF(CA7="","",IF(CA7="-","【-】","【"&amp;SUBSTITUTE(TEXT(CA7,"#,##0.00"),"-","△")&amp;"】"))</f>
        <v>【99.73】</v>
      </c>
      <c r="CB6" s="21">
        <f>IF(CB7="",NA(),CB7)</f>
        <v>150</v>
      </c>
      <c r="CC6" s="21">
        <f t="shared" ref="CC6:CK6" si="9">IF(CC7="",NA(),CC7)</f>
        <v>155.83000000000001</v>
      </c>
      <c r="CD6" s="21">
        <f t="shared" si="9"/>
        <v>162.25</v>
      </c>
      <c r="CE6" s="21">
        <f t="shared" si="9"/>
        <v>150</v>
      </c>
      <c r="CF6" s="21">
        <f t="shared" si="9"/>
        <v>150</v>
      </c>
      <c r="CG6" s="21">
        <f t="shared" si="9"/>
        <v>180.07</v>
      </c>
      <c r="CH6" s="21">
        <f t="shared" si="9"/>
        <v>179.32</v>
      </c>
      <c r="CI6" s="21">
        <f t="shared" si="9"/>
        <v>176.67</v>
      </c>
      <c r="CJ6" s="21">
        <f t="shared" si="9"/>
        <v>176.37</v>
      </c>
      <c r="CK6" s="21">
        <f t="shared" si="9"/>
        <v>173.17</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58.4</v>
      </c>
      <c r="CS6" s="21">
        <f t="shared" si="10"/>
        <v>58</v>
      </c>
      <c r="CT6" s="21">
        <f t="shared" si="10"/>
        <v>57.42</v>
      </c>
      <c r="CU6" s="21">
        <f t="shared" si="10"/>
        <v>56.72</v>
      </c>
      <c r="CV6" s="21">
        <f t="shared" si="10"/>
        <v>56.43</v>
      </c>
      <c r="CW6" s="20" t="str">
        <f>IF(CW7="","",IF(CW7="-","【-】","【"&amp;SUBSTITUTE(TEXT(CW7,"#,##0.00"),"-","△")&amp;"】"))</f>
        <v>【59.99】</v>
      </c>
      <c r="CX6" s="21">
        <f>IF(CX7="",NA(),CX7)</f>
        <v>94.23</v>
      </c>
      <c r="CY6" s="21">
        <f t="shared" ref="CY6:DG6" si="11">IF(CY7="",NA(),CY7)</f>
        <v>94.81</v>
      </c>
      <c r="CZ6" s="21">
        <f t="shared" si="11"/>
        <v>95.24</v>
      </c>
      <c r="DA6" s="21">
        <f t="shared" si="11"/>
        <v>95.76</v>
      </c>
      <c r="DB6" s="21">
        <f t="shared" si="11"/>
        <v>96.33</v>
      </c>
      <c r="DC6" s="21">
        <f t="shared" si="11"/>
        <v>89.68</v>
      </c>
      <c r="DD6" s="21">
        <f t="shared" si="11"/>
        <v>89.79</v>
      </c>
      <c r="DE6" s="21">
        <f t="shared" si="11"/>
        <v>90.42</v>
      </c>
      <c r="DF6" s="21">
        <f t="shared" si="11"/>
        <v>90.72</v>
      </c>
      <c r="DG6" s="21">
        <f t="shared" si="11"/>
        <v>91.07</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0.17</v>
      </c>
      <c r="EF6" s="20">
        <f t="shared" ref="EF6:EN6" si="14">IF(EF7="",NA(),EF7)</f>
        <v>0</v>
      </c>
      <c r="EG6" s="20">
        <f t="shared" si="14"/>
        <v>0</v>
      </c>
      <c r="EH6" s="20">
        <f t="shared" si="14"/>
        <v>0</v>
      </c>
      <c r="EI6" s="21">
        <f t="shared" si="14"/>
        <v>0.83</v>
      </c>
      <c r="EJ6" s="21">
        <f t="shared" si="14"/>
        <v>0.23</v>
      </c>
      <c r="EK6" s="21">
        <f t="shared" si="14"/>
        <v>0.21</v>
      </c>
      <c r="EL6" s="21">
        <f t="shared" si="14"/>
        <v>0.17</v>
      </c>
      <c r="EM6" s="21">
        <f t="shared" si="14"/>
        <v>0.15</v>
      </c>
      <c r="EN6" s="21">
        <f t="shared" si="14"/>
        <v>0.15</v>
      </c>
      <c r="EO6" s="20" t="str">
        <f>IF(EO7="","",IF(EO7="-","【-】","【"&amp;SUBSTITUTE(TEXT(EO7,"#,##0.00"),"-","△")&amp;"】"))</f>
        <v>【0.24】</v>
      </c>
    </row>
    <row r="7" spans="1:145" s="22" customFormat="1" x14ac:dyDescent="0.15">
      <c r="A7" s="14"/>
      <c r="B7" s="23">
        <v>2021</v>
      </c>
      <c r="C7" s="23">
        <v>243442</v>
      </c>
      <c r="D7" s="23">
        <v>47</v>
      </c>
      <c r="E7" s="23">
        <v>17</v>
      </c>
      <c r="F7" s="23">
        <v>1</v>
      </c>
      <c r="G7" s="23">
        <v>0</v>
      </c>
      <c r="H7" s="23" t="s">
        <v>98</v>
      </c>
      <c r="I7" s="23" t="s">
        <v>99</v>
      </c>
      <c r="J7" s="23" t="s">
        <v>100</v>
      </c>
      <c r="K7" s="23" t="s">
        <v>101</v>
      </c>
      <c r="L7" s="23" t="s">
        <v>102</v>
      </c>
      <c r="M7" s="23" t="s">
        <v>103</v>
      </c>
      <c r="N7" s="24" t="s">
        <v>104</v>
      </c>
      <c r="O7" s="24" t="s">
        <v>105</v>
      </c>
      <c r="P7" s="24">
        <v>99.64</v>
      </c>
      <c r="Q7" s="24">
        <v>87.52</v>
      </c>
      <c r="R7" s="24">
        <v>1430</v>
      </c>
      <c r="S7" s="24">
        <v>15477</v>
      </c>
      <c r="T7" s="24">
        <v>8.7200000000000006</v>
      </c>
      <c r="U7" s="24">
        <v>1774.89</v>
      </c>
      <c r="V7" s="24">
        <v>15436</v>
      </c>
      <c r="W7" s="24">
        <v>5.15</v>
      </c>
      <c r="X7" s="24">
        <v>2997.28</v>
      </c>
      <c r="Y7" s="24">
        <v>99.44</v>
      </c>
      <c r="Z7" s="24">
        <v>92.79</v>
      </c>
      <c r="AA7" s="24">
        <v>91.46</v>
      </c>
      <c r="AB7" s="24">
        <v>94.98</v>
      </c>
      <c r="AC7" s="24">
        <v>93.96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3633.36</v>
      </c>
      <c r="BG7" s="24">
        <v>779.73</v>
      </c>
      <c r="BH7" s="24">
        <v>490.3</v>
      </c>
      <c r="BI7" s="24">
        <v>489.72</v>
      </c>
      <c r="BJ7" s="24">
        <v>130.4</v>
      </c>
      <c r="BK7" s="24">
        <v>799.11</v>
      </c>
      <c r="BL7" s="24">
        <v>768.62</v>
      </c>
      <c r="BM7" s="24">
        <v>789.44</v>
      </c>
      <c r="BN7" s="24">
        <v>789.08</v>
      </c>
      <c r="BO7" s="24">
        <v>747.84</v>
      </c>
      <c r="BP7" s="24">
        <v>669.11</v>
      </c>
      <c r="BQ7" s="24">
        <v>56.41</v>
      </c>
      <c r="BR7" s="24">
        <v>53.99</v>
      </c>
      <c r="BS7" s="24">
        <v>52.34</v>
      </c>
      <c r="BT7" s="24">
        <v>56.66</v>
      </c>
      <c r="BU7" s="24">
        <v>56.45</v>
      </c>
      <c r="BV7" s="24">
        <v>87.69</v>
      </c>
      <c r="BW7" s="24">
        <v>88.06</v>
      </c>
      <c r="BX7" s="24">
        <v>87.29</v>
      </c>
      <c r="BY7" s="24">
        <v>88.25</v>
      </c>
      <c r="BZ7" s="24">
        <v>90.17</v>
      </c>
      <c r="CA7" s="24">
        <v>99.73</v>
      </c>
      <c r="CB7" s="24">
        <v>150</v>
      </c>
      <c r="CC7" s="24">
        <v>155.83000000000001</v>
      </c>
      <c r="CD7" s="24">
        <v>162.25</v>
      </c>
      <c r="CE7" s="24">
        <v>150</v>
      </c>
      <c r="CF7" s="24">
        <v>150</v>
      </c>
      <c r="CG7" s="24">
        <v>180.07</v>
      </c>
      <c r="CH7" s="24">
        <v>179.32</v>
      </c>
      <c r="CI7" s="24">
        <v>176.67</v>
      </c>
      <c r="CJ7" s="24">
        <v>176.37</v>
      </c>
      <c r="CK7" s="24">
        <v>173.17</v>
      </c>
      <c r="CL7" s="24">
        <v>134.97999999999999</v>
      </c>
      <c r="CM7" s="24" t="s">
        <v>104</v>
      </c>
      <c r="CN7" s="24" t="s">
        <v>104</v>
      </c>
      <c r="CO7" s="24" t="s">
        <v>104</v>
      </c>
      <c r="CP7" s="24" t="s">
        <v>104</v>
      </c>
      <c r="CQ7" s="24" t="s">
        <v>104</v>
      </c>
      <c r="CR7" s="24">
        <v>58.4</v>
      </c>
      <c r="CS7" s="24">
        <v>58</v>
      </c>
      <c r="CT7" s="24">
        <v>57.42</v>
      </c>
      <c r="CU7" s="24">
        <v>56.72</v>
      </c>
      <c r="CV7" s="24">
        <v>56.43</v>
      </c>
      <c r="CW7" s="24">
        <v>59.99</v>
      </c>
      <c r="CX7" s="24">
        <v>94.23</v>
      </c>
      <c r="CY7" s="24">
        <v>94.81</v>
      </c>
      <c r="CZ7" s="24">
        <v>95.24</v>
      </c>
      <c r="DA7" s="24">
        <v>95.76</v>
      </c>
      <c r="DB7" s="24">
        <v>96.33</v>
      </c>
      <c r="DC7" s="24">
        <v>89.68</v>
      </c>
      <c r="DD7" s="24">
        <v>89.79</v>
      </c>
      <c r="DE7" s="24">
        <v>90.42</v>
      </c>
      <c r="DF7" s="24">
        <v>90.72</v>
      </c>
      <c r="DG7" s="24">
        <v>91.07</v>
      </c>
      <c r="DH7" s="24">
        <v>95.72</v>
      </c>
      <c r="DI7" s="24"/>
      <c r="DJ7" s="24"/>
      <c r="DK7" s="24"/>
      <c r="DL7" s="24"/>
      <c r="DM7" s="24"/>
      <c r="DN7" s="24"/>
      <c r="DO7" s="24"/>
      <c r="DP7" s="24"/>
      <c r="DQ7" s="24"/>
      <c r="DR7" s="24"/>
      <c r="DS7" s="24"/>
      <c r="DT7" s="24"/>
      <c r="DU7" s="24"/>
      <c r="DV7" s="24"/>
      <c r="DW7" s="24"/>
      <c r="DX7" s="24"/>
      <c r="DY7" s="24"/>
      <c r="DZ7" s="24"/>
      <c r="EA7" s="24"/>
      <c r="EB7" s="24"/>
      <c r="EC7" s="24"/>
      <c r="ED7" s="24"/>
      <c r="EE7" s="24">
        <v>0.17</v>
      </c>
      <c r="EF7" s="24">
        <v>0</v>
      </c>
      <c r="EG7" s="24">
        <v>0</v>
      </c>
      <c r="EH7" s="24">
        <v>0</v>
      </c>
      <c r="EI7" s="24">
        <v>0.83</v>
      </c>
      <c r="EJ7" s="24">
        <v>0.23</v>
      </c>
      <c r="EK7" s="24">
        <v>0.21</v>
      </c>
      <c r="EL7" s="24">
        <v>0.17</v>
      </c>
      <c r="EM7" s="24">
        <v>0.15</v>
      </c>
      <c r="EN7" s="24">
        <v>0.15</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2023-01-20T05:44:08Z</cp:lastPrinted>
  <dcterms:created xsi:type="dcterms:W3CDTF">2023-01-12T23:53:39Z</dcterms:created>
  <dcterms:modified xsi:type="dcterms:W3CDTF">2023-01-20T08:45:45Z</dcterms:modified>
  <cp:category/>
</cp:coreProperties>
</file>