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atanabe_kenichi\Desktop\0127経営比較分析表（R3決算）\ダウンロード\【経営比較分析表】下水道\"/>
    </mc:Choice>
  </mc:AlternateContent>
  <workbookProtection workbookAlgorithmName="SHA-512" workbookHashValue="t9SkLfY0uF/TmWttmasYrWO01d+ZnyWBb9HuYgRkb5QNMNZio5/mi6reL9WyoYs47PDaY5+9DxcDe6F7S5FWSg==" workbookSaltValue="vAUOO3FTziK8Psp8vwdQJg==" workbookSpinCount="100000" lockStructure="1"/>
  <bookViews>
    <workbookView xWindow="0" yWindow="0" windowWidth="15360" windowHeight="7635"/>
  </bookViews>
  <sheets>
    <sheet name="法非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<sst xmlns="http://schemas.openxmlformats.org/spreadsheetml/2006/main" count="241" uniqueCount="121">
  <si>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</si>
  <si>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</si>
  <si>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</si>
  <si>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</si>
  <si>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</si>
  <si>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</si>
  <si>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</si>
  <si>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</si>
  <si>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</si>
  <si>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</si>
  <si>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</si>
  <si>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</si>
  <si>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</si>
  <si>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</si>
  <si>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</si>
  <si>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</si>
  <si>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</si>
  <si>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</si>
  <si>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</si>
  <si>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</si>
  <si>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</si>
  <si>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</si>
  <si>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</si>
  <si>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</si>
  <si>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</si>
  <si>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</si>
  <si>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</si>
  <si>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</si>
  <si>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</si>
  <si>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</si>
  <si>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</si>
  <si>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</si>
  <si>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</si>
  <si>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</si>
  <si>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</si>
  <si>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</si>
  <si>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</si>
  <si>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</si>
  <si>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</si>
  <si>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</si>
  <si>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</si>
  <si>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</si>
  <si>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</si>
  <si>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</si>
  <si>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</si>
  <si>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</si>
  <si>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</si>
  <si>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</si>
  <si>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</si>
  <si>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</si>
  <si>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</si>
  <si>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</si>
  <si>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</si>
  <si>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</si>
  <si>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</si>
  <si>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</si>
  <si>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</si>
  <si>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</si>
  <si>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</si>
  <si>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</si>
  <si>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</si>
  <si>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</si>
  <si>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</si>
  <si>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</si>
  <si>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</si>
  <si>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</si>
  <si>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</si>
  <si>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</si>
  <si>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</si>
  <si>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</si>
  <si>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</si>
  <si>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</si>
  <si>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</si>
  <si>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</si>
  <si>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</si>
  <si>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</si>
  <si>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</si>
  <si>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</si>
  <si>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</si>
  <si>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</si>
  <si>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</si>
  <si>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</si>
  <si>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</si>
  <si>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</si>
  <si>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</si>
  <si>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</si>
  <si>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</si>
  <si>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</si>
  <si>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</si>
  <si>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</si>
  <si>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</si>
  <si>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</si>
  <si>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</si>
  <si>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</si>
  <si>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</si>
  <si>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</si>
  <si>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</si>
  <si>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</si>
  <si>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</si>
  <si>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</si>
  <si>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</si>
  <si>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</si>
  <si>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</si>
  <si>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</si>
  <si>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</si>
  <si>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</si>
  <si>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</si>
  <si>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</si>
  <si>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</si>
  <si>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</si>
  <si>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</si>
  <si>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</si>
  <si>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</si>
  <si>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</si>
  <si>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</si>
  <si>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</si>
  <si>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</si>
  <si>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</si>
  <si>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収益的収支比率はH29年度に落ち込んだものの、R元年度以降回復傾向にあります。経費回収率は90％前後で推移し、類似団体平均を若干上回ってましたが、汚水処理費の増加により、R3年度は平均を下回りました。依然として経費回収率は100％を下回っており、必要経費を使用料等で賄えていない状況となっております。
 H29年度の料金改定（値上げ）や人口増により料金収入は上昇しているものの、維持管理費用も上昇しており、汚水処理原価も上昇傾向にあることから、経営改善に向けた取り組みが必要と考えます。
　また、企業債残高対事業規模比率はH28年度が最大で年々減少しておりますが、平均値を大きく上回っていることと、補助金を除く建設改良工事の財源のほぼ全てを企業債により賄っており、今後も起債借入を予定していることから、企業債への依存度が高い状況が続いていくことが考えられます。
　このようなことから、今後の更新投資に向けて、使用料水準及び地方債の起債規模が適切な水準か検討していく必要があります。</t>
    <rPh sb="25" eb="26">
      <t>ガン</t>
    </rPh>
    <rPh sb="28" eb="30">
      <t>イコウ</t>
    </rPh>
    <rPh sb="56" eb="60">
      <t>ルイジダンタイ</t>
    </rPh>
    <rPh sb="60" eb="62">
      <t>ヘイキン</t>
    </rPh>
    <rPh sb="74" eb="79">
      <t>オスイショリヒ</t>
    </rPh>
    <rPh sb="80" eb="82">
      <t>ゾウカ</t>
    </rPh>
    <rPh sb="88" eb="90">
      <t>ネンド</t>
    </rPh>
    <rPh sb="91" eb="93">
      <t>ヘイキン</t>
    </rPh>
    <rPh sb="94" eb="96">
      <t>シタマワ</t>
    </rPh>
    <rPh sb="101" eb="103">
      <t>イゼン</t>
    </rPh>
    <rPh sb="164" eb="166">
      <t>ネア</t>
    </rPh>
    <rPh sb="204" eb="208">
      <t>オスイショリ</t>
    </rPh>
    <rPh sb="208" eb="210">
      <t>ゲンカ</t>
    </rPh>
    <rPh sb="211" eb="213">
      <t>ジョウショウ</t>
    </rPh>
    <rPh sb="213" eb="215">
      <t>ケイコウ</t>
    </rPh>
    <phoneticPr fontId="4"/>
  </si>
  <si>
    <t>　下水道の埋設状況は古いものは布設から約45年が経過しているものもあり、今後老朽化が進んでいく状況ではありますが、管渠の改善等は適切に行っております。近い将来対用年数を迎える管渠が増えてくるため、ストックマネジメント計画に基づき、計画的に下水道管の更新を行っていく必要があります。</t>
    <rPh sb="108" eb="110">
      <t>ケイカク</t>
    </rPh>
    <rPh sb="111" eb="112">
      <t>モト</t>
    </rPh>
    <phoneticPr fontId="4"/>
  </si>
  <si>
    <t>　下水道整備については、ほぼ完了となっています。H29年度に料金改定（値上げ）を行いましたが、必要経費を使用料で賄うことができていない状況です。 　　　　　　　　　　　　　　　　　　　　
　また、令和2年度に経営戦略を策定し、令和5年度には法適用し公営企業化も予定していることから、毎年度目標指数の達成状況を把握し、経営戦略における投資財政計画と実績との乖離及びその原因を分析しながら健全な運営を続けていく必要があります。　　　</t>
    <rPh sb="35" eb="37">
      <t>ネア</t>
    </rPh>
    <rPh sb="124" eb="128">
      <t>コウエイキギョウ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</si>
</sst>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0.48</c:v>
                </c:pt>
                <c:pt idx="2">
                  <c:v>0.28999999999999998</c:v>
                </c:pt>
                <c:pt idx="3">
                  <c:v>0.54</c:v>
                </c:pt>
                <c:pt idx="4" formatCode="#,##0.00;&quot;△&quot;#,##0.00">
                  <c:v>0</c:v>
                </c:pt>
              </c:numCache>
            </c:numRef>
          </c:val>
          <c:extLst>
            <c:ext xmlns:c16="http://schemas.microsoft.com/office/drawing/2014/chart" uri="{C3380CC4-5D6E-409C-BE32-E72D297353CC}">
              <c16:uniqueId val="{00000000-0731-45E8-8E41-649131F771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0.15</c:v>
                </c:pt>
                <c:pt idx="4">
                  <c:v>0.15</c:v>
                </c:pt>
              </c:numCache>
            </c:numRef>
          </c:val>
          <c:smooth val="0"/>
          <c:extLst>
            <c:ext xmlns:c16="http://schemas.microsoft.com/office/drawing/2014/chart" uri="{C3380CC4-5D6E-409C-BE32-E72D297353CC}">
              <c16:uniqueId val="{00000001-0731-45E8-8E41-649131F771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C-4763-99A2-0F82ECFE25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56.72</c:v>
                </c:pt>
                <c:pt idx="4">
                  <c:v>56.43</c:v>
                </c:pt>
              </c:numCache>
            </c:numRef>
          </c:val>
          <c:smooth val="0"/>
          <c:extLst>
            <c:ext xmlns:c16="http://schemas.microsoft.com/office/drawing/2014/chart" uri="{C3380CC4-5D6E-409C-BE32-E72D297353CC}">
              <c16:uniqueId val="{00000001-B4DC-4763-99A2-0F82ECFE25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97.45</c:v>
                </c:pt>
                <c:pt idx="1">
                  <c:v>97.72</c:v>
                </c:pt>
                <c:pt idx="2">
                  <c:v>98.07</c:v>
                </c:pt>
                <c:pt idx="3">
                  <c:v>98.25</c:v>
                </c:pt>
                <c:pt idx="4">
                  <c:v>98.38</c:v>
                </c:pt>
              </c:numCache>
            </c:numRef>
          </c:val>
          <c:extLst>
            <c:ext xmlns:c16="http://schemas.microsoft.com/office/drawing/2014/chart" uri="{C3380CC4-5D6E-409C-BE32-E72D297353CC}">
              <c16:uniqueId val="{00000000-07F0-419A-8B6B-C902130B5F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90.72</c:v>
                </c:pt>
                <c:pt idx="4">
                  <c:v>91.07</c:v>
                </c:pt>
              </c:numCache>
            </c:numRef>
          </c:val>
          <c:smooth val="0"/>
          <c:extLst>
            <c:ext xmlns:c16="http://schemas.microsoft.com/office/drawing/2014/chart" uri="{C3380CC4-5D6E-409C-BE32-E72D297353CC}">
              <c16:uniqueId val="{00000001-07F0-419A-8B6B-C902130B5F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70.760000000000005</c:v>
                </c:pt>
                <c:pt idx="1">
                  <c:v>71.63</c:v>
                </c:pt>
                <c:pt idx="2">
                  <c:v>79.73</c:v>
                </c:pt>
                <c:pt idx="3">
                  <c:v>87.54</c:v>
                </c:pt>
                <c:pt idx="4">
                  <c:v>86.49</c:v>
                </c:pt>
              </c:numCache>
            </c:numRef>
          </c:val>
          <c:extLst>
            <c:ext xmlns:c16="http://schemas.microsoft.com/office/drawing/2014/chart" uri="{C3380CC4-5D6E-409C-BE32-E72D297353CC}">
              <c16:uniqueId val="{00000000-C924-41F5-99AA-7DAD6330BAC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24-41F5-99AA-7DAD6330BAC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B3-4403-8A4D-4E5A77114D4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B3-4403-8A4D-4E5A77114D4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1-4580-ACC8-FA81EE41CE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1-4580-ACC8-FA81EE41CE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3-45AA-B980-C192504F79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3-45AA-B980-C192504F79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04-45E0-BFDD-3089FDB9506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04-45E0-BFDD-3089FDB9506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1842.44</c:v>
                </c:pt>
                <c:pt idx="1">
                  <c:v>1746.3</c:v>
                </c:pt>
                <c:pt idx="2">
                  <c:v>1667.62</c:v>
                </c:pt>
                <c:pt idx="3">
                  <c:v>1488.3</c:v>
                </c:pt>
                <c:pt idx="4">
                  <c:v>1420.21</c:v>
                </c:pt>
              </c:numCache>
            </c:numRef>
          </c:val>
          <c:extLst>
            <c:ext xmlns:c16="http://schemas.microsoft.com/office/drawing/2014/chart" uri="{C3380CC4-5D6E-409C-BE32-E72D297353CC}">
              <c16:uniqueId val="{00000000-58A7-4420-8CD7-9D0524557E2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789.08</c:v>
                </c:pt>
                <c:pt idx="4">
                  <c:v>747.84</c:v>
                </c:pt>
              </c:numCache>
            </c:numRef>
          </c:val>
          <c:smooth val="0"/>
          <c:extLst>
            <c:ext xmlns:c16="http://schemas.microsoft.com/office/drawing/2014/chart" uri="{C3380CC4-5D6E-409C-BE32-E72D297353CC}">
              <c16:uniqueId val="{00000001-58A7-4420-8CD7-9D0524557E2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50.28</c:v>
                </c:pt>
                <c:pt idx="1">
                  <c:v>90.33</c:v>
                </c:pt>
                <c:pt idx="2">
                  <c:v>89.4</c:v>
                </c:pt>
                <c:pt idx="3">
                  <c:v>90.44</c:v>
                </c:pt>
                <c:pt idx="4">
                  <c:v>85.36</c:v>
                </c:pt>
              </c:numCache>
            </c:numRef>
          </c:val>
          <c:extLst>
            <c:ext xmlns:c16="http://schemas.microsoft.com/office/drawing/2014/chart" uri="{C3380CC4-5D6E-409C-BE32-E72D297353CC}">
              <c16:uniqueId val="{00000000-C020-4656-943B-612D37984F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88.25</c:v>
                </c:pt>
                <c:pt idx="4">
                  <c:v>90.17</c:v>
                </c:pt>
              </c:numCache>
            </c:numRef>
          </c:val>
          <c:smooth val="0"/>
          <c:extLst>
            <c:ext xmlns:c16="http://schemas.microsoft.com/office/drawing/2014/chart" uri="{C3380CC4-5D6E-409C-BE32-E72D297353CC}">
              <c16:uniqueId val="{00000001-C020-4656-943B-612D37984F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264.02999999999997</c:v>
                </c:pt>
                <c:pt idx="1">
                  <c:v>150.87</c:v>
                </c:pt>
                <c:pt idx="2">
                  <c:v>150</c:v>
                </c:pt>
                <c:pt idx="3">
                  <c:v>150.16</c:v>
                </c:pt>
                <c:pt idx="4">
                  <c:v>158.33000000000001</c:v>
                </c:pt>
              </c:numCache>
            </c:numRef>
          </c:val>
          <c:extLst>
            <c:ext xmlns:c16="http://schemas.microsoft.com/office/drawing/2014/chart" uri="{C3380CC4-5D6E-409C-BE32-E72D297353CC}">
              <c16:uniqueId val="{00000000-676F-424A-BE6D-0A8A4B6E39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176.37</c:v>
                </c:pt>
                <c:pt idx="4">
                  <c:v>173.17</c:v>
                </c:pt>
              </c:numCache>
            </c:numRef>
          </c:val>
          <c:smooth val="0"/>
          <c:extLst>
            <c:ext xmlns:c16="http://schemas.microsoft.com/office/drawing/2014/chart" uri="{C3380CC4-5D6E-409C-BE32-E72D297353CC}">
              <c16:uniqueId val="{00000001-676F-424A-BE6D-0A8A4B6E39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0" zoomScaleNormal="100" workbookViewId="0">
      <selection activeCell="CC67" sqref="CC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朝日町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11071</v>
      </c>
      <c r="AM8" s="42"/>
      <c r="AN8" s="42"/>
      <c r="AO8" s="42"/>
      <c r="AP8" s="42"/>
      <c r="AQ8" s="42"/>
      <c r="AR8" s="42"/>
      <c r="AS8" s="42"/>
      <c r="AT8" s="35">
        <f>データ!T6</f>
        <v>5.99</v>
      </c>
      <c r="AU8" s="35"/>
      <c r="AV8" s="35"/>
      <c r="AW8" s="35"/>
      <c r="AX8" s="35"/>
      <c r="AY8" s="35"/>
      <c r="AZ8" s="35"/>
      <c r="BA8" s="35"/>
      <c r="BB8" s="35">
        <f>データ!U6</f>
        <v>1848.25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99.2</v>
      </c>
      <c r="Q10" s="35"/>
      <c r="R10" s="35"/>
      <c r="S10" s="35"/>
      <c r="T10" s="35"/>
      <c r="U10" s="35"/>
      <c r="V10" s="35"/>
      <c r="W10" s="35">
        <f>データ!Q6</f>
        <v>96.34</v>
      </c>
      <c r="X10" s="35"/>
      <c r="Y10" s="35"/>
      <c r="Z10" s="35"/>
      <c r="AA10" s="35"/>
      <c r="AB10" s="35"/>
      <c r="AC10" s="35"/>
      <c r="AD10" s="42">
        <f>データ!R6</f>
        <v>2210</v>
      </c>
      <c r="AE10" s="42"/>
      <c r="AF10" s="42"/>
      <c r="AG10" s="42"/>
      <c r="AH10" s="42"/>
      <c r="AI10" s="42"/>
      <c r="AJ10" s="42"/>
      <c r="AK10" s="2"/>
      <c r="AL10" s="42">
        <f>データ!V6</f>
        <v>10978</v>
      </c>
      <c r="AM10" s="42"/>
      <c r="AN10" s="42"/>
      <c r="AO10" s="42"/>
      <c r="AP10" s="42"/>
      <c r="AQ10" s="42"/>
      <c r="AR10" s="42"/>
      <c r="AS10" s="42"/>
      <c r="AT10" s="35">
        <f>データ!W6</f>
        <v>2.82</v>
      </c>
      <c r="AU10" s="35"/>
      <c r="AV10" s="35"/>
      <c r="AW10" s="35"/>
      <c r="AX10" s="35"/>
      <c r="AY10" s="35"/>
      <c r="AZ10" s="35"/>
      <c r="BA10" s="35"/>
      <c r="BB10" s="35">
        <f>データ!X6</f>
        <v>3892.91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119</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120</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phhu/SCLpr+Idd48dTtC7A2rStkBd7oV8jRFWRuCd3CvoPhUXyhvVOGXbfT5fwbMbUClgTlxeJPgPaacqBviCg==" saltValue="rvHE1wJvS6J0oPuV6V98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243434</v>
      </c>
      <c r="D6" s="19">
        <f t="shared" si="3"/>
        <v>47</v>
      </c>
      <c r="E6" s="19">
        <f t="shared" si="3"/>
        <v>17</v>
      </c>
      <c r="F6" s="19">
        <f t="shared" si="3"/>
        <v>1</v>
      </c>
      <c r="G6" s="19">
        <f t="shared" si="3"/>
        <v>0</v>
      </c>
      <c r="H6" s="19" t="str">
        <f t="shared" si="3"/>
        <v>三重県　朝日町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99.2</v>
      </c>
      <c r="Q6" s="20">
        <f t="shared" si="3"/>
        <v>96.34</v>
      </c>
      <c r="R6" s="20">
        <f t="shared" si="3"/>
        <v>2210</v>
      </c>
      <c r="S6" s="20">
        <f t="shared" si="3"/>
        <v>11071</v>
      </c>
      <c r="T6" s="20">
        <f t="shared" si="3"/>
        <v>5.99</v>
      </c>
      <c r="U6" s="20">
        <f t="shared" si="3"/>
        <v>1848.25</v>
      </c>
      <c r="V6" s="20">
        <f t="shared" si="3"/>
        <v>10978</v>
      </c>
      <c r="W6" s="20">
        <f t="shared" si="3"/>
        <v>2.82</v>
      </c>
      <c r="X6" s="20">
        <f t="shared" si="3"/>
        <v>3892.91</v>
      </c>
      <c r="Y6" s="21">
        <f>IF(Y7="",NA(),Y7)</f>
        <v>70.760000000000005</v>
      </c>
      <c r="Z6" s="21">
        <f t="shared" ref="Z6:AH6" si="4">IF(Z7="",NA(),Z7)</f>
        <v>71.63</v>
      </c>
      <c r="AA6" s="21">
        <f t="shared" si="4"/>
        <v>79.73</v>
      </c>
      <c r="AB6" s="21">
        <f t="shared" si="4"/>
        <v>87.54</v>
      </c>
      <c r="AC6" s="21">
        <f t="shared" si="4"/>
        <v>86.49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1842.44</v>
      </c>
      <c r="BG6" s="21">
        <f t="shared" ref="BG6:BO6" si="7">IF(BG7="",NA(),BG7)</f>
        <v>1746.3</v>
      </c>
      <c r="BH6" s="21">
        <f t="shared" si="7"/>
        <v>1667.62</v>
      </c>
      <c r="BI6" s="21">
        <f t="shared" si="7"/>
        <v>1488.3</v>
      </c>
      <c r="BJ6" s="21">
        <f t="shared" si="7"/>
        <v>1420.21</v>
      </c>
      <c r="BK6" s="21">
        <f t="shared" si="7"/>
        <v>966.33</v>
      </c>
      <c r="BL6" s="21">
        <f t="shared" si="7"/>
        <v>958.81</v>
      </c>
      <c r="BM6" s="21">
        <f t="shared" si="7"/>
        <v>1001.3</v>
      </c>
      <c r="BN6" s="21">
        <f t="shared" si="7"/>
        <v>789.08</v>
      </c>
      <c r="BO6" s="21">
        <f t="shared" si="7"/>
        <v>747.84</v>
      </c>
      <c r="BP6" s="20" t="str">
        <f>IF(BP7="","",IF(BP7="-","【-】","【"&amp;SUBSTITUTE(TEXT(BP7,"#,##0.00"),"-","△")&amp;"】"))</f>
        <v>【669.11】</v>
      </c>
      <c r="BQ6" s="21">
        <f>IF(BQ7="",NA(),BQ7)</f>
        <v>50.28</v>
      </c>
      <c r="BR6" s="21">
        <f t="shared" ref="BR6:BZ6" si="8">IF(BR7="",NA(),BR7)</f>
        <v>90.33</v>
      </c>
      <c r="BS6" s="21">
        <f t="shared" si="8"/>
        <v>89.4</v>
      </c>
      <c r="BT6" s="21">
        <f t="shared" si="8"/>
        <v>90.44</v>
      </c>
      <c r="BU6" s="21">
        <f t="shared" si="8"/>
        <v>85.36</v>
      </c>
      <c r="BV6" s="21">
        <f t="shared" si="8"/>
        <v>81.739999999999995</v>
      </c>
      <c r="BW6" s="21">
        <f t="shared" si="8"/>
        <v>82.88</v>
      </c>
      <c r="BX6" s="21">
        <f t="shared" si="8"/>
        <v>81.88</v>
      </c>
      <c r="BY6" s="21">
        <f t="shared" si="8"/>
        <v>88.25</v>
      </c>
      <c r="BZ6" s="21">
        <f t="shared" si="8"/>
        <v>90.17</v>
      </c>
      <c r="CA6" s="20" t="str">
        <f>IF(CA7="","",IF(CA7="-","【-】","【"&amp;SUBSTITUTE(TEXT(CA7,"#,##0.00"),"-","△")&amp;"】"))</f>
        <v>【99.73】</v>
      </c>
      <c r="CB6" s="21">
        <f>IF(CB7="",NA(),CB7)</f>
        <v>264.02999999999997</v>
      </c>
      <c r="CC6" s="21">
        <f t="shared" ref="CC6:CK6" si="9">IF(CC7="",NA(),CC7)</f>
        <v>150.87</v>
      </c>
      <c r="CD6" s="21">
        <f t="shared" si="9"/>
        <v>150</v>
      </c>
      <c r="CE6" s="21">
        <f t="shared" si="9"/>
        <v>150.16</v>
      </c>
      <c r="CF6" s="21">
        <f t="shared" si="9"/>
        <v>158.33000000000001</v>
      </c>
      <c r="CG6" s="21">
        <f t="shared" si="9"/>
        <v>194.31</v>
      </c>
      <c r="CH6" s="21">
        <f t="shared" si="9"/>
        <v>190.99</v>
      </c>
      <c r="CI6" s="21">
        <f t="shared" si="9"/>
        <v>187.55</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56.72</v>
      </c>
      <c r="CV6" s="21">
        <f t="shared" si="10"/>
        <v>56.43</v>
      </c>
      <c r="CW6" s="20" t="str">
        <f>IF(CW7="","",IF(CW7="-","【-】","【"&amp;SUBSTITUTE(TEXT(CW7,"#,##0.00"),"-","△")&amp;"】"))</f>
        <v>【59.99】</v>
      </c>
      <c r="CX6" s="21">
        <f>IF(CX7="",NA(),CX7)</f>
        <v>97.45</v>
      </c>
      <c r="CY6" s="21">
        <f t="shared" ref="CY6:DG6" si="11">IF(CY7="",NA(),CY7)</f>
        <v>97.72</v>
      </c>
      <c r="CZ6" s="21">
        <f t="shared" si="11"/>
        <v>98.07</v>
      </c>
      <c r="DA6" s="21">
        <f t="shared" si="11"/>
        <v>98.25</v>
      </c>
      <c r="DB6" s="21">
        <f t="shared" si="11"/>
        <v>98.38</v>
      </c>
      <c r="DC6" s="21">
        <f t="shared" si="11"/>
        <v>83.51</v>
      </c>
      <c r="DD6" s="21">
        <f t="shared" si="11"/>
        <v>83.02</v>
      </c>
      <c r="DE6" s="21">
        <f t="shared" si="11"/>
        <v>82.55</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0.48</v>
      </c>
      <c r="EG6" s="21">
        <f t="shared" si="14"/>
        <v>0.28999999999999998</v>
      </c>
      <c r="EH6" s="21">
        <f t="shared" si="14"/>
        <v>0.54</v>
      </c>
      <c r="EI6" s="20">
        <f t="shared" si="14"/>
        <v>0</v>
      </c>
      <c r="EJ6" s="21">
        <f t="shared" si="14"/>
        <v>0.16</v>
      </c>
      <c r="EK6" s="21">
        <f t="shared" si="14"/>
        <v>0.13</v>
      </c>
      <c r="EL6" s="21">
        <f t="shared" si="14"/>
        <v>0.15</v>
      </c>
      <c r="EM6" s="21">
        <f t="shared" si="14"/>
        <v>0.15</v>
      </c>
      <c r="EN6" s="21">
        <f t="shared" si="14"/>
        <v>0.15</v>
      </c>
      <c r="EO6" s="20" t="str">
        <f>IF(EO7="","",IF(EO7="-","【-】","【"&amp;SUBSTITUTE(TEXT(EO7,"#,##0.00"),"-","△")&amp;"】"))</f>
        <v>【0.24】</v>
      </c>
    </row>
    <row r="7" spans="1:145" s="22" customFormat="1" x14ac:dyDescent="0.15">
      <c r="A7" s="14"/>
      <c r="B7" s="23">
        <v>2021</v>
      </c>
      <c r="C7" s="23">
        <v>243434</v>
      </c>
      <c r="D7" s="23">
        <v>47</v>
      </c>
      <c r="E7" s="23">
        <v>17</v>
      </c>
      <c r="F7" s="23">
        <v>1</v>
      </c>
      <c r="G7" s="23">
        <v>0</v>
      </c>
      <c r="H7" s="23" t="s">
        <v>98</v>
      </c>
      <c r="I7" s="23" t="s">
        <v>99</v>
      </c>
      <c r="J7" s="23" t="s">
        <v>100</v>
      </c>
      <c r="K7" s="23" t="s">
        <v>101</v>
      </c>
      <c r="L7" s="23" t="s">
        <v>102</v>
      </c>
      <c r="M7" s="23" t="s">
        <v>103</v>
      </c>
      <c r="N7" s="24" t="s">
        <v>104</v>
      </c>
      <c r="O7" s="24" t="s">
        <v>105</v>
      </c>
      <c r="P7" s="24">
        <v>99.2</v>
      </c>
      <c r="Q7" s="24">
        <v>96.34</v>
      </c>
      <c r="R7" s="24">
        <v>2210</v>
      </c>
      <c r="S7" s="24">
        <v>11071</v>
      </c>
      <c r="T7" s="24">
        <v>5.99</v>
      </c>
      <c r="U7" s="24">
        <v>1848.25</v>
      </c>
      <c r="V7" s="24">
        <v>10978</v>
      </c>
      <c r="W7" s="24">
        <v>2.82</v>
      </c>
      <c r="X7" s="24">
        <v>3892.91</v>
      </c>
      <c r="Y7" s="24">
        <v>70.760000000000005</v>
      </c>
      <c r="Z7" s="24">
        <v>71.63</v>
      </c>
      <c r="AA7" s="24">
        <v>79.73</v>
      </c>
      <c r="AB7" s="24">
        <v>87.54</v>
      </c>
      <c r="AC7" s="24">
        <v>86.49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1842.44</v>
      </c>
      <c r="BG7" s="24">
        <v>1746.3</v>
      </c>
      <c r="BH7" s="24">
        <v>1667.62</v>
      </c>
      <c r="BI7" s="24">
        <v>1488.3</v>
      </c>
      <c r="BJ7" s="24">
        <v>1420.21</v>
      </c>
      <c r="BK7" s="24">
        <v>966.33</v>
      </c>
      <c r="BL7" s="24">
        <v>958.81</v>
      </c>
      <c r="BM7" s="24">
        <v>1001.3</v>
      </c>
      <c r="BN7" s="24">
        <v>789.08</v>
      </c>
      <c r="BO7" s="24">
        <v>747.84</v>
      </c>
      <c r="BP7" s="24">
        <v>669.11</v>
      </c>
      <c r="BQ7" s="24">
        <v>50.28</v>
      </c>
      <c r="BR7" s="24">
        <v>90.33</v>
      </c>
      <c r="BS7" s="24">
        <v>89.4</v>
      </c>
      <c r="BT7" s="24">
        <v>90.44</v>
      </c>
      <c r="BU7" s="24">
        <v>85.36</v>
      </c>
      <c r="BV7" s="24">
        <v>81.739999999999995</v>
      </c>
      <c r="BW7" s="24">
        <v>82.88</v>
      </c>
      <c r="BX7" s="24">
        <v>81.88</v>
      </c>
      <c r="BY7" s="24">
        <v>88.25</v>
      </c>
      <c r="BZ7" s="24">
        <v>90.17</v>
      </c>
      <c r="CA7" s="24">
        <v>99.73</v>
      </c>
      <c r="CB7" s="24">
        <v>264.02999999999997</v>
      </c>
      <c r="CC7" s="24">
        <v>150.87</v>
      </c>
      <c r="CD7" s="24">
        <v>150</v>
      </c>
      <c r="CE7" s="24">
        <v>150.16</v>
      </c>
      <c r="CF7" s="24">
        <v>158.33000000000001</v>
      </c>
      <c r="CG7" s="24">
        <v>194.31</v>
      </c>
      <c r="CH7" s="24">
        <v>190.99</v>
      </c>
      <c r="CI7" s="24">
        <v>187.55</v>
      </c>
      <c r="CJ7" s="24">
        <v>176.37</v>
      </c>
      <c r="CK7" s="24">
        <v>173.17</v>
      </c>
      <c r="CL7" s="24">
        <v>134.97999999999999</v>
      </c>
      <c r="CM7" s="24" t="s">
        <v>104</v>
      </c>
      <c r="CN7" s="24" t="s">
        <v>104</v>
      </c>
      <c r="CO7" s="24" t="s">
        <v>104</v>
      </c>
      <c r="CP7" s="24" t="s">
        <v>104</v>
      </c>
      <c r="CQ7" s="24" t="s">
        <v>104</v>
      </c>
      <c r="CR7" s="24">
        <v>53.5</v>
      </c>
      <c r="CS7" s="24">
        <v>52.58</v>
      </c>
      <c r="CT7" s="24">
        <v>50.94</v>
      </c>
      <c r="CU7" s="24">
        <v>56.72</v>
      </c>
      <c r="CV7" s="24">
        <v>56.43</v>
      </c>
      <c r="CW7" s="24">
        <v>59.99</v>
      </c>
      <c r="CX7" s="24">
        <v>97.45</v>
      </c>
      <c r="CY7" s="24">
        <v>97.72</v>
      </c>
      <c r="CZ7" s="24">
        <v>98.07</v>
      </c>
      <c r="DA7" s="24">
        <v>98.25</v>
      </c>
      <c r="DB7" s="24">
        <v>98.38</v>
      </c>
      <c r="DC7" s="24">
        <v>83.51</v>
      </c>
      <c r="DD7" s="24">
        <v>83.02</v>
      </c>
      <c r="DE7" s="24">
        <v>82.55</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0.48</v>
      </c>
      <c r="EG7" s="24">
        <v>0.28999999999999998</v>
      </c>
      <c r="EH7" s="24">
        <v>0.54</v>
      </c>
      <c r="EI7" s="24">
        <v>0</v>
      </c>
      <c r="EJ7" s="24">
        <v>0.16</v>
      </c>
      <c r="EK7" s="24">
        <v>0.13</v>
      </c>
      <c r="EL7" s="24">
        <v>0.15</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健一</cp:lastModifiedBy>
  <cp:lastPrinted>2023-01-26T06:04:27Z</cp:lastPrinted>
  <dcterms:created xsi:type="dcterms:W3CDTF">2023-01-12T23:53:39Z</dcterms:created>
  <dcterms:modified xsi:type="dcterms:W3CDTF">2023-01-27T07:44:34Z</dcterms:modified>
  <cp:category/>
</cp:coreProperties>
</file>