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R4(R3)\R3決算経営比較分析表\"/>
    </mc:Choice>
  </mc:AlternateContent>
  <xr:revisionPtr revIDLastSave="0" documentId="13_ncr:1_{B488BBDE-D061-4763-8333-5E4AE7211094}" xr6:coauthVersionLast="47" xr6:coauthVersionMax="47" xr10:uidLastSave="{00000000-0000-0000-0000-000000000000}"/>
  <workbookProtection workbookAlgorithmName="SHA-512" workbookHashValue="whGa1dgbE8qElDX6GqHkfwBs1b5ETx0ExT5uyTjqUEegMcxh9mgiQQAUiKLx45WBX4iFIecRfUnnubQNy7eCIA==" workbookSaltValue="yabWjKr1r8/LtAb04CyfCw=="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AD8" i="4" s="1"/>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BB10" i="4"/>
  <c r="AT10" i="4"/>
  <c r="AL10" i="4"/>
  <c r="W10" i="4"/>
  <c r="I10" i="4"/>
  <c r="B10"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<sst xmlns="http://schemas.openxmlformats.org/spreadsheetml/2006/main" count="228" uniqueCount="113">
  <si>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</si>
  <si>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</si>
  <si>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</si>
  <si>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</si>
  <si>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</si>
  <si>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</si>
  <si>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</si>
  <si>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</si>
  <si>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</si>
  <si>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</si>
  <si>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</si>
  <si>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</si>
  <si>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</si>
  <si>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</si>
  <si>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</si>
  <si>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</si>
  <si>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</si>
  <si>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</si>
  <si>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</si>
  <si>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</si>
  <si>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</si>
  <si>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</si>
  <si>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</si>
  <si>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</si>
  <si>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</si>
  <si>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</si>
  <si>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</si>
  <si>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</si>
  <si>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</si>
  <si>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</si>
  <si>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</si>
  <si>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</si>
  <si>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</si>
  <si>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</si>
  <si>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</si>
  <si>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</si>
  <si>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</si>
  <si>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</si>
  <si>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</si>
  <si>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</si>
  <si>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</si>
  <si>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</si>
  <si>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</si>
  <si>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</si>
  <si>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</si>
  <si>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</si>
  <si>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</si>
  <si>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</si>
  <si>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</si>
  <si>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</si>
  <si>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</si>
  <si>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</si>
  <si>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</si>
  <si>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</si>
  <si>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</si>
  <si>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</si>
  <si>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</si>
  <si>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</si>
  <si>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</si>
  <si>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</si>
  <si>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</si>
  <si>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</si>
  <si>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</si>
  <si>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</si>
  <si>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</si>
  <si>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</si>
  <si>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</si>
  <si>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</si>
  <si>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</si>
  <si>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</si>
  <si>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</si>
  <si>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</si>
  <si>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</si>
  <si>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</si>
  <si>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</si>
  <si>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</si>
  <si>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</si>
  <si>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</si>
  <si>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</si>
  <si>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</si>
  <si>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</si>
  <si>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</si>
  <si>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</si>
  <si>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</si>
  <si>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</si>
  <si>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</si>
  <si>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</si>
  <si>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</si>
  <si>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</si>
  <si>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</si>
  <si>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</si>
  <si>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</si>
  <si>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</si>
  <si>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</si>
  <si>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</si>
  <si>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</si>
  <si>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</si>
  <si>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</si>
  <si>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</si>
  <si>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</si>
  <si>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</si>
  <si>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</si>
  <si>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</si>
  <si>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</si>
  <si>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</si>
  <si>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</si>
  <si>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</si>
  <si>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</si>
  <si>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</si>
  <si>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</si>
  <si>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東員町水道施設更新計画」及び「東員町水道事業経営戦略」の前期計画5年目として、その経営目標に沿って効率的な事業運営に努め、アセットマネジメントの手法に基づく老朽施設更新事業等を推進した。令和4年度からは計画の見直しも行い事業を推進する。
経営状況においては、新型コロナウイルス感染症の影響により大きく減少したサービス業をはじめとする大口需要者に係る水需要は前年度と比較して回復傾向にあるものの、経営環境は依然厳しい状況にある。今後も水道事業を取り巻く環境は、人口減少や節水機器の普及など水需要の減少に伴う料金収入の減少が予想される一方、想定される巨大地震に対して被害予測を行う既設管路耐震化・更新計画を策定し、水道水の安定供給に努めることが必要である。</t>
    <rPh sb="1" eb="4">
      <t>トウインチョウ</t>
    </rPh>
    <rPh sb="4" eb="6">
      <t>スイドウ</t>
    </rPh>
    <rPh sb="6" eb="8">
      <t>シセツ</t>
    </rPh>
    <rPh sb="8" eb="10">
      <t>コウシン</t>
    </rPh>
    <rPh sb="10" eb="12">
      <t>ケイカク</t>
    </rPh>
    <rPh sb="13" eb="14">
      <t>オヨ</t>
    </rPh>
    <rPh sb="16" eb="19">
      <t>トウインチョウ</t>
    </rPh>
    <rPh sb="19" eb="21">
      <t>スイドウ</t>
    </rPh>
    <rPh sb="21" eb="23">
      <t>ジギョウ</t>
    </rPh>
    <rPh sb="23" eb="25">
      <t>ケイエイ</t>
    </rPh>
    <rPh sb="25" eb="27">
      <t>センリャク</t>
    </rPh>
    <rPh sb="29" eb="31">
      <t>ゼンキ</t>
    </rPh>
    <rPh sb="31" eb="33">
      <t>ケイカク</t>
    </rPh>
    <rPh sb="34" eb="36">
      <t>ネンメ</t>
    </rPh>
    <rPh sb="42" eb="44">
      <t>ケイエイ</t>
    </rPh>
    <rPh sb="44" eb="46">
      <t>モクヒョウ</t>
    </rPh>
    <rPh sb="47" eb="48">
      <t>ソ</t>
    </rPh>
    <rPh sb="50" eb="53">
      <t>コウリツテキ</t>
    </rPh>
    <rPh sb="54" eb="56">
      <t>ジギョウ</t>
    </rPh>
    <rPh sb="56" eb="58">
      <t>ウンエイ</t>
    </rPh>
    <rPh sb="59" eb="60">
      <t>ツト</t>
    </rPh>
    <rPh sb="73" eb="75">
      <t>シュホウ</t>
    </rPh>
    <rPh sb="76" eb="77">
      <t>モト</t>
    </rPh>
    <rPh sb="79" eb="81">
      <t>ロウキュウ</t>
    </rPh>
    <rPh sb="81" eb="83">
      <t>シセツ</t>
    </rPh>
    <rPh sb="83" eb="85">
      <t>コウシン</t>
    </rPh>
    <rPh sb="85" eb="87">
      <t>ジギョウ</t>
    </rPh>
    <rPh sb="87" eb="88">
      <t>ナド</t>
    </rPh>
    <rPh sb="89" eb="91">
      <t>スイシン</t>
    </rPh>
    <rPh sb="94" eb="96">
      <t>レイワ</t>
    </rPh>
    <rPh sb="97" eb="99">
      <t>ネンド</t>
    </rPh>
    <rPh sb="102" eb="104">
      <t>ケイカク</t>
    </rPh>
    <rPh sb="105" eb="107">
      <t>ミナオ</t>
    </rPh>
    <rPh sb="109" eb="110">
      <t>オコナ</t>
    </rPh>
    <rPh sb="111" eb="113">
      <t>ジギョウ</t>
    </rPh>
    <rPh sb="114" eb="116">
      <t>スイシン</t>
    </rPh>
    <rPh sb="217" eb="219">
      <t>スイドウ</t>
    </rPh>
    <rPh sb="219" eb="221">
      <t>ジギョウ</t>
    </rPh>
    <rPh sb="222" eb="223">
      <t>ト</t>
    </rPh>
    <rPh sb="224" eb="225">
      <t>マ</t>
    </rPh>
    <rPh sb="226" eb="228">
      <t>カンキョウ</t>
    </rPh>
    <rPh sb="230" eb="232">
      <t>ジンコウ</t>
    </rPh>
    <rPh sb="232" eb="234">
      <t>ゲンショウ</t>
    </rPh>
    <rPh sb="235" eb="239">
      <t>セッスイキキ</t>
    </rPh>
    <rPh sb="240" eb="242">
      <t>フキュウ</t>
    </rPh>
    <rPh sb="244" eb="247">
      <t>ミズジュヨウ</t>
    </rPh>
    <rPh sb="248" eb="250">
      <t>ゲンショウ</t>
    </rPh>
    <rPh sb="251" eb="252">
      <t>トモナ</t>
    </rPh>
    <rPh sb="253" eb="255">
      <t>リョウキン</t>
    </rPh>
    <rPh sb="255" eb="257">
      <t>シュウニュウ</t>
    </rPh>
    <rPh sb="258" eb="260">
      <t>ゲンショウ</t>
    </rPh>
    <rPh sb="261" eb="263">
      <t>ヨソウ</t>
    </rPh>
    <rPh sb="266" eb="268">
      <t>イッポウ</t>
    </rPh>
    <rPh sb="269" eb="271">
      <t>ソウテイ</t>
    </rPh>
    <rPh sb="274" eb="278">
      <t>キョダイジシン</t>
    </rPh>
    <rPh sb="279" eb="280">
      <t>タイ</t>
    </rPh>
    <rPh sb="282" eb="286">
      <t>ヒガイヨソク</t>
    </rPh>
    <rPh sb="287" eb="288">
      <t>オコナ</t>
    </rPh>
    <rPh sb="289" eb="291">
      <t>キセツ</t>
    </rPh>
    <rPh sb="291" eb="293">
      <t>カンロ</t>
    </rPh>
    <rPh sb="293" eb="296">
      <t>タイシンカ</t>
    </rPh>
    <rPh sb="297" eb="299">
      <t>コウシン</t>
    </rPh>
    <rPh sb="299" eb="301">
      <t>ケイカク</t>
    </rPh>
    <rPh sb="302" eb="304">
      <t>サクテイ</t>
    </rPh>
    <rPh sb="306" eb="309">
      <t>スイドウスイ</t>
    </rPh>
    <rPh sb="310" eb="314">
      <t>アンテイキョウキュウ</t>
    </rPh>
    <rPh sb="315" eb="316">
      <t>ツト</t>
    </rPh>
    <rPh sb="321" eb="323">
      <t>ヒツヨウ</t>
    </rPh>
    <phoneticPr fontId="4"/>
  </si>
  <si>
    <t>①有形固定資産減価償却率は、水道施設更新計画に基づき平成30年度から施設更新工事を実施しており、今後も低下していくものと予測できる。
②管路経年化率は、水道第二次拡張期の管路が法定耐用年数を迎え、令和5年度には40％超、6年度には50％を超えることから、今後短期間で法定耐用年数を超過する管路の増加が予測できる。施設の更新工事が終了後、管路更新基本計画を策定する予定である。
③管路更新率について、平成30年度以降実施はない状況である。水道施設更新計画に基づき、今後、管理事務所の施設更新終了後に重要管路を中心に更新工事を行う予定である。</t>
    <rPh sb="1" eb="7">
      <t>ユウケイコテイシサン</t>
    </rPh>
    <rPh sb="7" eb="11">
      <t>ゲンカショウキャク</t>
    </rPh>
    <rPh sb="11" eb="12">
      <t>リツ</t>
    </rPh>
    <rPh sb="14" eb="16">
      <t>スイドウ</t>
    </rPh>
    <rPh sb="16" eb="18">
      <t>シセツ</t>
    </rPh>
    <rPh sb="18" eb="20">
      <t>コウシン</t>
    </rPh>
    <rPh sb="20" eb="22">
      <t>ケイカク</t>
    </rPh>
    <rPh sb="23" eb="24">
      <t>モト</t>
    </rPh>
    <rPh sb="26" eb="28">
      <t>ヘイセイ</t>
    </rPh>
    <rPh sb="30" eb="32">
      <t>ネンド</t>
    </rPh>
    <rPh sb="34" eb="36">
      <t>シセツ</t>
    </rPh>
    <rPh sb="36" eb="38">
      <t>コウシン</t>
    </rPh>
    <rPh sb="38" eb="40">
      <t>コウジ</t>
    </rPh>
    <rPh sb="41" eb="43">
      <t>ジッシ</t>
    </rPh>
    <rPh sb="48" eb="50">
      <t>コンゴ</t>
    </rPh>
    <rPh sb="51" eb="53">
      <t>テイカ</t>
    </rPh>
    <rPh sb="60" eb="62">
      <t>ヨソク</t>
    </rPh>
    <rPh sb="68" eb="70">
      <t>カンロ</t>
    </rPh>
    <rPh sb="70" eb="72">
      <t>ケイネン</t>
    </rPh>
    <rPh sb="72" eb="73">
      <t>カ</t>
    </rPh>
    <rPh sb="73" eb="74">
      <t>リツ</t>
    </rPh>
    <rPh sb="76" eb="78">
      <t>スイドウ</t>
    </rPh>
    <rPh sb="78" eb="81">
      <t>ダイニジ</t>
    </rPh>
    <rPh sb="81" eb="84">
      <t>カクチョウキ</t>
    </rPh>
    <rPh sb="85" eb="87">
      <t>カンロ</t>
    </rPh>
    <rPh sb="88" eb="94">
      <t>ホウテイタイヨウネンスウ</t>
    </rPh>
    <rPh sb="95" eb="96">
      <t>ムカ</t>
    </rPh>
    <rPh sb="98" eb="100">
      <t>レイワ</t>
    </rPh>
    <rPh sb="101" eb="103">
      <t>ネンド</t>
    </rPh>
    <rPh sb="108" eb="109">
      <t>コ</t>
    </rPh>
    <rPh sb="111" eb="113">
      <t>ネンド</t>
    </rPh>
    <rPh sb="119" eb="120">
      <t>コ</t>
    </rPh>
    <rPh sb="127" eb="129">
      <t>コンゴ</t>
    </rPh>
    <rPh sb="129" eb="132">
      <t>タンキカン</t>
    </rPh>
    <rPh sb="133" eb="139">
      <t>ホウテイタイヨウネンスウ</t>
    </rPh>
    <rPh sb="140" eb="142">
      <t>チョウカ</t>
    </rPh>
    <rPh sb="144" eb="146">
      <t>カンロ</t>
    </rPh>
    <rPh sb="147" eb="149">
      <t>ゾウカ</t>
    </rPh>
    <rPh sb="150" eb="152">
      <t>ヨソク</t>
    </rPh>
    <rPh sb="156" eb="158">
      <t>シセツ</t>
    </rPh>
    <rPh sb="159" eb="161">
      <t>コウシン</t>
    </rPh>
    <rPh sb="161" eb="163">
      <t>コウジ</t>
    </rPh>
    <rPh sb="164" eb="167">
      <t>シュウリョウゴ</t>
    </rPh>
    <rPh sb="168" eb="170">
      <t>カンロ</t>
    </rPh>
    <rPh sb="170" eb="172">
      <t>コウシン</t>
    </rPh>
    <rPh sb="172" eb="174">
      <t>キホン</t>
    </rPh>
    <rPh sb="174" eb="176">
      <t>ケイカク</t>
    </rPh>
    <rPh sb="177" eb="179">
      <t>サクテイ</t>
    </rPh>
    <rPh sb="181" eb="183">
      <t>ヨテイ</t>
    </rPh>
    <rPh sb="189" eb="191">
      <t>カンロ</t>
    </rPh>
    <rPh sb="191" eb="193">
      <t>コウシン</t>
    </rPh>
    <rPh sb="193" eb="194">
      <t>リツ</t>
    </rPh>
    <rPh sb="199" eb="201">
      <t>ヘイセイ</t>
    </rPh>
    <rPh sb="203" eb="205">
      <t>ネンド</t>
    </rPh>
    <rPh sb="205" eb="207">
      <t>イコウ</t>
    </rPh>
    <rPh sb="207" eb="209">
      <t>ジッシ</t>
    </rPh>
    <rPh sb="212" eb="214">
      <t>ジョウキョウ</t>
    </rPh>
    <rPh sb="218" eb="220">
      <t>スイドウ</t>
    </rPh>
    <rPh sb="220" eb="222">
      <t>シセツ</t>
    </rPh>
    <rPh sb="222" eb="224">
      <t>コウシン</t>
    </rPh>
    <rPh sb="224" eb="226">
      <t>ケイカク</t>
    </rPh>
    <rPh sb="227" eb="228">
      <t>モト</t>
    </rPh>
    <rPh sb="231" eb="233">
      <t>コンゴ</t>
    </rPh>
    <rPh sb="234" eb="239">
      <t>カンリジムショ</t>
    </rPh>
    <rPh sb="240" eb="242">
      <t>シセツ</t>
    </rPh>
    <rPh sb="242" eb="244">
      <t>コウシン</t>
    </rPh>
    <rPh sb="244" eb="247">
      <t>シュウリョウゴ</t>
    </rPh>
    <rPh sb="248" eb="250">
      <t>ジュウヨウ</t>
    </rPh>
    <rPh sb="250" eb="252">
      <t>カンロ</t>
    </rPh>
    <rPh sb="253" eb="255">
      <t>チュウシン</t>
    </rPh>
    <rPh sb="256" eb="258">
      <t>コウシン</t>
    </rPh>
    <rPh sb="258" eb="260">
      <t>コウジ</t>
    </rPh>
    <rPh sb="261" eb="262">
      <t>オコナ</t>
    </rPh>
    <rPh sb="263" eb="265">
      <t>ヨテイ</t>
    </rPh>
    <phoneticPr fontId="4"/>
  </si>
  <si>
    <t>①令和2年4月1日に料金を改定したが、主に施設更新に伴う減価償却費の増加により微減となった。計画に基づく施設更新に伴い今後も減価償却費が増加していくため、5年毎に料金を見直していく予定である。
③流動負債において、施設更新工事の縮小に伴う未払金の減少により比率が増加した。今後数年は事業費の縮小により比率は増加する予定である。
④施設更新工事に伴う企業債の借入により増加した。今後も同様に増加する予定である。
⑤料金改定に伴い令和2年度は増加したが、修繕費や減価償却費の増により給水原価が増加し減少となった。
⑥増加した主な要因は、減価償却費の増である。今後、人口減少等により水量の減少が見込まれる中、更なる減価償却費の増加により、上昇するものと予測される。
⑦ほぼ横ばいの状態であるが、配水量減少に伴い減少した。本町における水系統は一系列のみであり、施設更新や事故対応等に一定の余裕は必要と考えるが、今後の人口減少や節水型機器の普及、ライフスタイルの変化等による水需要の減少が想定されることから、管路のダウンサイジング等による適正な施設規模を検討する必要がある。
⑧ほぼ横ばいであるが管路の経年劣化等により漏水等が増加傾向にある。常時監視データ等の収集分析を用いた漏水管理を行い早期発見に努める。今後、管路更新基本計画を策定し、更新工事を実施していく予定である。
以上の分析により必要な対策を講じ費用の削減や業務の効率化、水道料金の定期的な見直しなど、経営の健全化と経営基盤の強化に取り組む必要がある。</t>
    <rPh sb="1" eb="3">
      <t>レイワ</t>
    </rPh>
    <rPh sb="4" eb="5">
      <t>ネン</t>
    </rPh>
    <rPh sb="6" eb="7">
      <t>ツキ</t>
    </rPh>
    <rPh sb="8" eb="9">
      <t>ニチ</t>
    </rPh>
    <rPh sb="10" eb="12">
      <t>リョウキン</t>
    </rPh>
    <rPh sb="13" eb="15">
      <t>カイテイ</t>
    </rPh>
    <rPh sb="19" eb="20">
      <t>オモ</t>
    </rPh>
    <rPh sb="21" eb="23">
      <t>シセツ</t>
    </rPh>
    <rPh sb="23" eb="25">
      <t>コウシン</t>
    </rPh>
    <rPh sb="26" eb="27">
      <t>トモナ</t>
    </rPh>
    <rPh sb="28" eb="33">
      <t>ゲンカショウキャクヒ</t>
    </rPh>
    <rPh sb="34" eb="36">
      <t>ゾウカ</t>
    </rPh>
    <rPh sb="39" eb="41">
      <t>ビゲン</t>
    </rPh>
    <rPh sb="46" eb="48">
      <t>ケイカク</t>
    </rPh>
    <rPh sb="49" eb="50">
      <t>モト</t>
    </rPh>
    <rPh sb="52" eb="54">
      <t>シセツ</t>
    </rPh>
    <rPh sb="54" eb="56">
      <t>コウシン</t>
    </rPh>
    <rPh sb="57" eb="58">
      <t>トモナ</t>
    </rPh>
    <rPh sb="59" eb="61">
      <t>コンゴ</t>
    </rPh>
    <rPh sb="62" eb="67">
      <t>ゲンカショウキャクヒ</t>
    </rPh>
    <rPh sb="68" eb="70">
      <t>ゾウカ</t>
    </rPh>
    <rPh sb="78" eb="79">
      <t>ネン</t>
    </rPh>
    <rPh sb="79" eb="80">
      <t>マイ</t>
    </rPh>
    <rPh sb="81" eb="83">
      <t>リョウキン</t>
    </rPh>
    <rPh sb="84" eb="86">
      <t>ミナオ</t>
    </rPh>
    <rPh sb="90" eb="92">
      <t>ヨテイ</t>
    </rPh>
    <rPh sb="98" eb="100">
      <t>リュウドウ</t>
    </rPh>
    <rPh sb="100" eb="102">
      <t>フサイ</t>
    </rPh>
    <rPh sb="107" eb="109">
      <t>シセツ</t>
    </rPh>
    <rPh sb="109" eb="111">
      <t>コウシン</t>
    </rPh>
    <rPh sb="111" eb="113">
      <t>コウジ</t>
    </rPh>
    <rPh sb="114" eb="116">
      <t>シュクショウ</t>
    </rPh>
    <rPh sb="117" eb="118">
      <t>トモナ</t>
    </rPh>
    <rPh sb="119" eb="121">
      <t>ミバラ</t>
    </rPh>
    <rPh sb="121" eb="122">
      <t>キン</t>
    </rPh>
    <rPh sb="123" eb="125">
      <t>ゲンショウ</t>
    </rPh>
    <rPh sb="128" eb="130">
      <t>ヒリツ</t>
    </rPh>
    <rPh sb="131" eb="133">
      <t>ゾウカ</t>
    </rPh>
    <rPh sb="136" eb="138">
      <t>コンゴ</t>
    </rPh>
    <rPh sb="138" eb="140">
      <t>スウネン</t>
    </rPh>
    <rPh sb="141" eb="144">
      <t>ジギョウヒ</t>
    </rPh>
    <rPh sb="145" eb="147">
      <t>シュクショウ</t>
    </rPh>
    <rPh sb="150" eb="152">
      <t>ヒリツ</t>
    </rPh>
    <rPh sb="153" eb="155">
      <t>ゾウカ</t>
    </rPh>
    <rPh sb="157" eb="159">
      <t>ヨテイ</t>
    </rPh>
    <rPh sb="165" eb="167">
      <t>シセツ</t>
    </rPh>
    <rPh sb="167" eb="169">
      <t>コウシン</t>
    </rPh>
    <rPh sb="169" eb="171">
      <t>コウジ</t>
    </rPh>
    <rPh sb="172" eb="173">
      <t>トモナ</t>
    </rPh>
    <rPh sb="174" eb="177">
      <t>キギョウサイ</t>
    </rPh>
    <rPh sb="178" eb="180">
      <t>カリイレ</t>
    </rPh>
    <rPh sb="183" eb="185">
      <t>ゾウカ</t>
    </rPh>
    <rPh sb="188" eb="190">
      <t>コンゴ</t>
    </rPh>
    <rPh sb="191" eb="193">
      <t>ドウヨウ</t>
    </rPh>
    <rPh sb="194" eb="196">
      <t>ゾウカ</t>
    </rPh>
    <rPh sb="198" eb="200">
      <t>ヨテイ</t>
    </rPh>
    <rPh sb="206" eb="208">
      <t>リョウキン</t>
    </rPh>
    <rPh sb="208" eb="210">
      <t>カイテイ</t>
    </rPh>
    <rPh sb="211" eb="212">
      <t>トモナ</t>
    </rPh>
    <rPh sb="213" eb="215">
      <t>レイワ</t>
    </rPh>
    <rPh sb="216" eb="218">
      <t>ネンド</t>
    </rPh>
    <rPh sb="219" eb="221">
      <t>ゾウカ</t>
    </rPh>
    <rPh sb="225" eb="228">
      <t>シュウゼンヒ</t>
    </rPh>
    <rPh sb="229" eb="234">
      <t>ゲンカショウキャクヒ</t>
    </rPh>
    <rPh sb="235" eb="236">
      <t>ゾウ</t>
    </rPh>
    <rPh sb="239" eb="241">
      <t>キュウスイ</t>
    </rPh>
    <rPh sb="241" eb="243">
      <t>ゲンカ</t>
    </rPh>
    <rPh sb="244" eb="246">
      <t>ゾウカ</t>
    </rPh>
    <rPh sb="247" eb="249">
      <t>ゲンショウ</t>
    </rPh>
    <rPh sb="256" eb="258">
      <t>ゾウカ</t>
    </rPh>
    <rPh sb="260" eb="261">
      <t>オモ</t>
    </rPh>
    <rPh sb="262" eb="264">
      <t>ヨウイン</t>
    </rPh>
    <rPh sb="266" eb="271">
      <t>ゲンカショウキャクヒ</t>
    </rPh>
    <rPh sb="277" eb="279">
      <t>コンゴ</t>
    </rPh>
    <rPh sb="280" eb="282">
      <t>ジンコウ</t>
    </rPh>
    <rPh sb="282" eb="284">
      <t>ゲンショウ</t>
    </rPh>
    <rPh sb="284" eb="285">
      <t>ナド</t>
    </rPh>
    <rPh sb="288" eb="290">
      <t>スイリョウ</t>
    </rPh>
    <rPh sb="291" eb="293">
      <t>ゲンショウ</t>
    </rPh>
    <rPh sb="294" eb="296">
      <t>ミコ</t>
    </rPh>
    <rPh sb="299" eb="300">
      <t>ナカ</t>
    </rPh>
    <rPh sb="301" eb="302">
      <t>サラ</t>
    </rPh>
    <rPh sb="304" eb="309">
      <t>ゲンカショウキャクヒ</t>
    </rPh>
    <rPh sb="310" eb="312">
      <t>ゾウカ</t>
    </rPh>
    <rPh sb="316" eb="318">
      <t>ジョウショウ</t>
    </rPh>
    <rPh sb="323" eb="325">
      <t>ヨソク</t>
    </rPh>
    <rPh sb="333" eb="334">
      <t>ヨコ</t>
    </rPh>
    <rPh sb="337" eb="339">
      <t>ジョウタイ</t>
    </rPh>
    <rPh sb="344" eb="347">
      <t>ハイスイリョウ</t>
    </rPh>
    <rPh sb="347" eb="349">
      <t>ゲンショウ</t>
    </rPh>
    <rPh sb="350" eb="351">
      <t>トモナ</t>
    </rPh>
    <rPh sb="352" eb="354">
      <t>ゲンショウ</t>
    </rPh>
    <rPh sb="357" eb="359">
      <t>ホンチョウ</t>
    </rPh>
    <rPh sb="363" eb="364">
      <t>ミズ</t>
    </rPh>
    <rPh sb="364" eb="366">
      <t>ケイトウ</t>
    </rPh>
    <rPh sb="367" eb="368">
      <t>イチ</t>
    </rPh>
    <rPh sb="368" eb="370">
      <t>ケイレツ</t>
    </rPh>
    <rPh sb="376" eb="380">
      <t>シセツコウシン</t>
    </rPh>
    <rPh sb="381" eb="385">
      <t>ジコタイオウ</t>
    </rPh>
    <rPh sb="385" eb="386">
      <t>ナド</t>
    </rPh>
    <rPh sb="387" eb="389">
      <t>イッテイ</t>
    </rPh>
    <rPh sb="390" eb="392">
      <t>ヨユウ</t>
    </rPh>
    <rPh sb="393" eb="395">
      <t>ヒツヨウ</t>
    </rPh>
    <rPh sb="396" eb="397">
      <t>カンガ</t>
    </rPh>
    <rPh sb="401" eb="403">
      <t>コンゴ</t>
    </rPh>
    <rPh sb="404" eb="406">
      <t>ジンコウ</t>
    </rPh>
    <rPh sb="406" eb="408">
      <t>ゲンショウ</t>
    </rPh>
    <rPh sb="409" eb="411">
      <t>セッスイ</t>
    </rPh>
    <rPh sb="411" eb="412">
      <t>カタ</t>
    </rPh>
    <rPh sb="412" eb="414">
      <t>キキ</t>
    </rPh>
    <rPh sb="415" eb="417">
      <t>フキュウ</t>
    </rPh>
    <rPh sb="426" eb="428">
      <t>ヘンカ</t>
    </rPh>
    <rPh sb="428" eb="429">
      <t>ナド</t>
    </rPh>
    <rPh sb="432" eb="433">
      <t>ミズ</t>
    </rPh>
    <rPh sb="433" eb="435">
      <t>ジュヨウ</t>
    </rPh>
    <rPh sb="436" eb="438">
      <t>ゲンショウ</t>
    </rPh>
    <rPh sb="439" eb="441">
      <t>ソウテイ</t>
    </rPh>
    <rPh sb="449" eb="451">
      <t>カンロ</t>
    </rPh>
    <rPh sb="460" eb="461">
      <t>ナド</t>
    </rPh>
    <rPh sb="464" eb="466">
      <t>テキセイ</t>
    </rPh>
    <rPh sb="467" eb="471">
      <t>シセツキボ</t>
    </rPh>
    <rPh sb="472" eb="474">
      <t>ケントウ</t>
    </rPh>
    <rPh sb="476" eb="478">
      <t>ヒツヨウ</t>
    </rPh>
    <rPh sb="493" eb="495">
      <t>カンロ</t>
    </rPh>
    <rPh sb="496" eb="500">
      <t>ケイネンレッカ</t>
    </rPh>
    <rPh sb="500" eb="501">
      <t>ナド</t>
    </rPh>
    <rPh sb="504" eb="506">
      <t>ロウスイ</t>
    </rPh>
    <rPh sb="506" eb="507">
      <t>ナド</t>
    </rPh>
    <rPh sb="508" eb="510">
      <t>ゾウカ</t>
    </rPh>
    <rPh sb="510" eb="512">
      <t>ケイコウ</t>
    </rPh>
    <rPh sb="516" eb="518">
      <t>ジョウジ</t>
    </rPh>
    <rPh sb="518" eb="520">
      <t>カンシ</t>
    </rPh>
    <rPh sb="523" eb="524">
      <t>ナド</t>
    </rPh>
    <rPh sb="525" eb="527">
      <t>シュウシュウ</t>
    </rPh>
    <rPh sb="527" eb="529">
      <t>ブンセキ</t>
    </rPh>
    <rPh sb="530" eb="531">
      <t>モチ</t>
    </rPh>
    <rPh sb="533" eb="537">
      <t>ロウスイカンリ</t>
    </rPh>
    <rPh sb="538" eb="539">
      <t>オコナ</t>
    </rPh>
    <rPh sb="540" eb="542">
      <t>ソウキ</t>
    </rPh>
    <rPh sb="542" eb="544">
      <t>ハッケン</t>
    </rPh>
    <rPh sb="545" eb="546">
      <t>ツト</t>
    </rPh>
    <rPh sb="549" eb="551">
      <t>コンゴ</t>
    </rPh>
    <rPh sb="552" eb="554">
      <t>カンロ</t>
    </rPh>
    <rPh sb="554" eb="556">
      <t>コウシン</t>
    </rPh>
    <rPh sb="556" eb="560">
      <t>キホンケイカク</t>
    </rPh>
    <rPh sb="561" eb="563">
      <t>サクテイ</t>
    </rPh>
    <rPh sb="565" eb="569">
      <t>コウシンコウジ</t>
    </rPh>
    <rPh sb="570" eb="572">
      <t>ジッシ</t>
    </rPh>
    <rPh sb="576" eb="578">
      <t>ヨテイ</t>
    </rPh>
    <rPh sb="583" eb="585">
      <t>イジョウ</t>
    </rPh>
    <rPh sb="586" eb="588">
      <t>ブンセキ</t>
    </rPh>
    <rPh sb="591" eb="593">
      <t>ヒツヨウ</t>
    </rPh>
    <rPh sb="594" eb="596">
      <t>タイサク</t>
    </rPh>
    <rPh sb="597" eb="598">
      <t>コウ</t>
    </rPh>
    <rPh sb="599" eb="601">
      <t>ヒヨウ</t>
    </rPh>
    <rPh sb="602" eb="604">
      <t>サクゲン</t>
    </rPh>
    <rPh sb="605" eb="607">
      <t>ギョウム</t>
    </rPh>
    <rPh sb="608" eb="610">
      <t>コウリツ</t>
    </rPh>
    <rPh sb="610" eb="611">
      <t>カ</t>
    </rPh>
    <rPh sb="612" eb="616">
      <t>スイドウリョウキン</t>
    </rPh>
    <rPh sb="617" eb="620">
      <t>テイキテキ</t>
    </rPh>
    <rPh sb="621" eb="623">
      <t>ミナオ</t>
    </rPh>
    <rPh sb="627" eb="629">
      <t>ケイエイ</t>
    </rPh>
    <rPh sb="630" eb="632">
      <t>ケンゼン</t>
    </rPh>
    <rPh sb="632" eb="633">
      <t>カ</t>
    </rPh>
    <rPh sb="634" eb="636">
      <t>ケイエイ</t>
    </rPh>
    <rPh sb="636" eb="638">
      <t>キバン</t>
    </rPh>
    <rPh sb="639" eb="641">
      <t>キョウカ</t>
    </rPh>
    <rPh sb="642" eb="643">
      <t>ト</t>
    </rPh>
    <rPh sb="644" eb="645">
      <t>ク</t>
    </rPh>
    <rPh sb="646" eb="6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</si>
</sst>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0.06</c:v>
                </c:pt>
                <c:pt idx="1">
                  <c:v>0</c:v>
                </c:pt>
                <c:pt idx="2">
                  <c:v>0</c:v>
                </c:pt>
                <c:pt idx="3">
                  <c:v>0</c:v>
                </c:pt>
                <c:pt idx="4">
                  <c:v>0</c:v>
                </c:pt>
              </c:numCache>
            </c:numRef>
          </c:val>
          <c:extLst>
            <c:ext xmlns:c16="http://schemas.microsoft.com/office/drawing/2014/chart" uri="{C3380CC4-5D6E-409C-BE32-E72D297353CC}">
              <c16:uniqueId val="{00000000-A740-4C12-8A9C-5760DDFA40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A740-4C12-8A9C-5760DDFA40D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46.74</c:v>
                </c:pt>
                <c:pt idx="1">
                  <c:v>46.95</c:v>
                </c:pt>
                <c:pt idx="2">
                  <c:v>46.83</c:v>
                </c:pt>
                <c:pt idx="3">
                  <c:v>47.35</c:v>
                </c:pt>
                <c:pt idx="4">
                  <c:v>46.86</c:v>
                </c:pt>
              </c:numCache>
            </c:numRef>
          </c:val>
          <c:extLst>
            <c:ext xmlns:c16="http://schemas.microsoft.com/office/drawing/2014/chart" uri="{C3380CC4-5D6E-409C-BE32-E72D297353CC}">
              <c16:uniqueId val="{00000000-81DF-4C6D-BF74-990C39F339B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81DF-4C6D-BF74-990C39F339B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90.62</c:v>
                </c:pt>
                <c:pt idx="1">
                  <c:v>90.28</c:v>
                </c:pt>
                <c:pt idx="2">
                  <c:v>90.23</c:v>
                </c:pt>
                <c:pt idx="3">
                  <c:v>90.17</c:v>
                </c:pt>
                <c:pt idx="4">
                  <c:v>90.05</c:v>
                </c:pt>
              </c:numCache>
            </c:numRef>
          </c:val>
          <c:extLst>
            <c:ext xmlns:c16="http://schemas.microsoft.com/office/drawing/2014/chart" uri="{C3380CC4-5D6E-409C-BE32-E72D297353CC}">
              <c16:uniqueId val="{00000000-AD8A-4B9D-BC0F-78F9E14CA7C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AD8A-4B9D-BC0F-78F9E14CA7C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113.19</c:v>
                </c:pt>
                <c:pt idx="1">
                  <c:v>108.31</c:v>
                </c:pt>
                <c:pt idx="2">
                  <c:v>104.1</c:v>
                </c:pt>
                <c:pt idx="3">
                  <c:v>112.79</c:v>
                </c:pt>
                <c:pt idx="4">
                  <c:v>112.28</c:v>
                </c:pt>
              </c:numCache>
            </c:numRef>
          </c:val>
          <c:extLst>
            <c:ext xmlns:c16="http://schemas.microsoft.com/office/drawing/2014/chart" uri="{C3380CC4-5D6E-409C-BE32-E72D297353CC}">
              <c16:uniqueId val="{00000000-B754-47EA-8225-37DF2D259F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B754-47EA-8225-37DF2D259F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70.05</c:v>
                </c:pt>
                <c:pt idx="1">
                  <c:v>68.489999999999995</c:v>
                </c:pt>
                <c:pt idx="2">
                  <c:v>67.5</c:v>
                </c:pt>
                <c:pt idx="3">
                  <c:v>68.760000000000005</c:v>
                </c:pt>
                <c:pt idx="4">
                  <c:v>65.040000000000006</c:v>
                </c:pt>
              </c:numCache>
            </c:numRef>
          </c:val>
          <c:extLst>
            <c:ext xmlns:c16="http://schemas.microsoft.com/office/drawing/2014/chart" uri="{C3380CC4-5D6E-409C-BE32-E72D297353CC}">
              <c16:uniqueId val="{00000000-D59C-4A78-B712-B359D50EDF7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D59C-4A78-B712-B359D50EDF7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34.78</c:v>
                </c:pt>
                <c:pt idx="1">
                  <c:v>36.39</c:v>
                </c:pt>
                <c:pt idx="2">
                  <c:v>38.51</c:v>
                </c:pt>
                <c:pt idx="3">
                  <c:v>38.119999999999997</c:v>
                </c:pt>
                <c:pt idx="4">
                  <c:v>37.93</c:v>
                </c:pt>
              </c:numCache>
            </c:numRef>
          </c:val>
          <c:extLst>
            <c:ext xmlns:c16="http://schemas.microsoft.com/office/drawing/2014/chart" uri="{C3380CC4-5D6E-409C-BE32-E72D297353CC}">
              <c16:uniqueId val="{00000000-85CC-458D-A73E-43E086D9F88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85CC-458D-A73E-43E086D9F88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61-4C0E-8F55-0AE1603E15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E161-4C0E-8F55-0AE1603E15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485.28</c:v>
                </c:pt>
                <c:pt idx="1">
                  <c:v>262.08999999999997</c:v>
                </c:pt>
                <c:pt idx="2">
                  <c:v>262.52</c:v>
                </c:pt>
                <c:pt idx="3">
                  <c:v>439.84</c:v>
                </c:pt>
                <c:pt idx="4">
                  <c:v>757.94</c:v>
                </c:pt>
              </c:numCache>
            </c:numRef>
          </c:val>
          <c:extLst>
            <c:ext xmlns:c16="http://schemas.microsoft.com/office/drawing/2014/chart" uri="{C3380CC4-5D6E-409C-BE32-E72D297353CC}">
              <c16:uniqueId val="{00000000-6BB2-4664-98FF-9FA41EFFEE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6BB2-4664-98FF-9FA41EFFEE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106.13</c:v>
                </c:pt>
                <c:pt idx="1">
                  <c:v>171.08</c:v>
                </c:pt>
                <c:pt idx="2">
                  <c:v>245.37</c:v>
                </c:pt>
                <c:pt idx="3">
                  <c:v>261.64</c:v>
                </c:pt>
                <c:pt idx="4">
                  <c:v>321.74</c:v>
                </c:pt>
              </c:numCache>
            </c:numRef>
          </c:val>
          <c:extLst>
            <c:ext xmlns:c16="http://schemas.microsoft.com/office/drawing/2014/chart" uri="{C3380CC4-5D6E-409C-BE32-E72D297353CC}">
              <c16:uniqueId val="{00000000-9749-4776-A0C0-C1150717E2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9749-4776-A0C0-C1150717E2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111.43</c:v>
                </c:pt>
                <c:pt idx="1">
                  <c:v>106.1</c:v>
                </c:pt>
                <c:pt idx="2">
                  <c:v>100.7</c:v>
                </c:pt>
                <c:pt idx="3">
                  <c:v>109.76</c:v>
                </c:pt>
                <c:pt idx="4">
                  <c:v>107.53</c:v>
                </c:pt>
              </c:numCache>
            </c:numRef>
          </c:val>
          <c:extLst>
            <c:ext xmlns:c16="http://schemas.microsoft.com/office/drawing/2014/chart" uri="{C3380CC4-5D6E-409C-BE32-E72D297353CC}">
              <c16:uniqueId val="{00000000-7227-4E83-9F62-8278DAF843D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7227-4E83-9F62-8278DAF843D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70.36</c:v>
                </c:pt>
                <c:pt idx="1">
                  <c:v>74</c:v>
                </c:pt>
                <c:pt idx="2">
                  <c:v>78.02</c:v>
                </c:pt>
                <c:pt idx="3">
                  <c:v>79.349999999999994</c:v>
                </c:pt>
                <c:pt idx="4">
                  <c:v>81.44</c:v>
                </c:pt>
              </c:numCache>
            </c:numRef>
          </c:val>
          <c:extLst>
            <c:ext xmlns:c16="http://schemas.microsoft.com/office/drawing/2014/chart" uri="{C3380CC4-5D6E-409C-BE32-E72D297353CC}">
              <c16:uniqueId val="{00000000-A42F-484C-97B6-38A86CB45A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A42F-484C-97B6-38A86CB45A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東員町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25891</v>
      </c>
      <c r="AM8" s="45"/>
      <c r="AN8" s="45"/>
      <c r="AO8" s="45"/>
      <c r="AP8" s="45"/>
      <c r="AQ8" s="45"/>
      <c r="AR8" s="45"/>
      <c r="AS8" s="45"/>
      <c r="AT8" s="46">
        <f>データ!$S$6</f>
        <v>22.68</v>
      </c>
      <c r="AU8" s="47"/>
      <c r="AV8" s="47"/>
      <c r="AW8" s="47"/>
      <c r="AX8" s="47"/>
      <c r="AY8" s="47"/>
      <c r="AZ8" s="47"/>
      <c r="BA8" s="47"/>
      <c r="BB8" s="48">
        <f>データ!$T$6</f>
        <v>1141.58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75.78</v>
      </c>
      <c r="J10" s="47"/>
      <c r="K10" s="47"/>
      <c r="L10" s="47"/>
      <c r="M10" s="47"/>
      <c r="N10" s="47"/>
      <c r="O10" s="81"/>
      <c r="P10" s="48">
        <f>データ!$P$6</f>
        <v>99.86</v>
      </c>
      <c r="Q10" s="48"/>
      <c r="R10" s="48"/>
      <c r="S10" s="48"/>
      <c r="T10" s="48"/>
      <c r="U10" s="48"/>
      <c r="V10" s="48"/>
      <c r="W10" s="45">
        <f>データ!$Q$6</f>
        <v>1599</v>
      </c>
      <c r="X10" s="45"/>
      <c r="Y10" s="45"/>
      <c r="Z10" s="45"/>
      <c r="AA10" s="45"/>
      <c r="AB10" s="45"/>
      <c r="AC10" s="45"/>
      <c r="AD10" s="2"/>
      <c r="AE10" s="2"/>
      <c r="AF10" s="2"/>
      <c r="AG10" s="2"/>
      <c r="AH10" s="2"/>
      <c r="AI10" s="2"/>
      <c r="AJ10" s="2"/>
      <c r="AK10" s="2"/>
      <c r="AL10" s="45">
        <f>データ!$U$6</f>
        <v>25801</v>
      </c>
      <c r="AM10" s="45"/>
      <c r="AN10" s="45"/>
      <c r="AO10" s="45"/>
      <c r="AP10" s="45"/>
      <c r="AQ10" s="45"/>
      <c r="AR10" s="45"/>
      <c r="AS10" s="45"/>
      <c r="AT10" s="46">
        <f>データ!$V$6</f>
        <v>22.68</v>
      </c>
      <c r="AU10" s="47"/>
      <c r="AV10" s="47"/>
      <c r="AW10" s="47"/>
      <c r="AX10" s="47"/>
      <c r="AY10" s="47"/>
      <c r="AZ10" s="47"/>
      <c r="BA10" s="47"/>
      <c r="BB10" s="48">
        <f>データ!$W$6</f>
        <v>1137.6099999999999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112</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vSMgmaxHnIKBPFPrkabxQuG7sFA7cihsRXRnhr2tHxncoOtqs10C2fO/DKlB3ebfTMQ7VLA1CqAFh1OZtvDDw==" saltValue="e5KWY4LVQg26cWO9Ubbxt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243248</v>
      </c>
      <c r="D6" s="20">
        <f t="shared" si="3"/>
        <v>46</v>
      </c>
      <c r="E6" s="20">
        <f t="shared" si="3"/>
        <v>1</v>
      </c>
      <c r="F6" s="20">
        <f t="shared" si="3"/>
        <v>0</v>
      </c>
      <c r="G6" s="20">
        <f t="shared" si="3"/>
        <v>1</v>
      </c>
      <c r="H6" s="20" t="str">
        <f t="shared" si="3"/>
        <v>三重県　東員町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75.78</v>
      </c>
      <c r="P6" s="21">
        <f t="shared" si="3"/>
        <v>99.86</v>
      </c>
      <c r="Q6" s="21">
        <f t="shared" si="3"/>
        <v>1599</v>
      </c>
      <c r="R6" s="21">
        <f t="shared" si="3"/>
        <v>25891</v>
      </c>
      <c r="S6" s="21">
        <f t="shared" si="3"/>
        <v>22.68</v>
      </c>
      <c r="T6" s="21">
        <f t="shared" si="3"/>
        <v>1141.58</v>
      </c>
      <c r="U6" s="21">
        <f t="shared" si="3"/>
        <v>25801</v>
      </c>
      <c r="V6" s="21">
        <f t="shared" si="3"/>
        <v>22.68</v>
      </c>
      <c r="W6" s="21">
        <f t="shared" si="3"/>
        <v>1137.6099999999999</v>
      </c>
      <c r="X6" s="22">
        <f>IF(X7="",NA(),X7)</f>
        <v>113.19</v>
      </c>
      <c r="Y6" s="22">
        <f t="shared" ref="Y6:AG6" si="4">IF(Y7="",NA(),Y7)</f>
        <v>108.31</v>
      </c>
      <c r="Z6" s="22">
        <f t="shared" si="4"/>
        <v>104.1</v>
      </c>
      <c r="AA6" s="22">
        <f t="shared" si="4"/>
        <v>112.79</v>
      </c>
      <c r="AB6" s="22">
        <f t="shared" si="4"/>
        <v>112.28</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485.28</v>
      </c>
      <c r="AU6" s="22">
        <f t="shared" ref="AU6:BC6" si="6">IF(AU7="",NA(),AU7)</f>
        <v>262.08999999999997</v>
      </c>
      <c r="AV6" s="22">
        <f t="shared" si="6"/>
        <v>262.52</v>
      </c>
      <c r="AW6" s="22">
        <f t="shared" si="6"/>
        <v>439.84</v>
      </c>
      <c r="AX6" s="22">
        <f t="shared" si="6"/>
        <v>757.94</v>
      </c>
      <c r="AY6" s="22">
        <f t="shared" si="6"/>
        <v>359.47</v>
      </c>
      <c r="AZ6" s="22">
        <f t="shared" si="6"/>
        <v>369.69</v>
      </c>
      <c r="BA6" s="22">
        <f t="shared" si="6"/>
        <v>379.08</v>
      </c>
      <c r="BB6" s="22">
        <f t="shared" si="6"/>
        <v>367.55</v>
      </c>
      <c r="BC6" s="22">
        <f t="shared" si="6"/>
        <v>378.56</v>
      </c>
      <c r="BD6" s="21" t="str">
        <f>IF(BD7="","",IF(BD7="-","【-】","【"&amp;SUBSTITUTE(TEXT(BD7,"#,##0.00"),"-","△")&amp;"】"))</f>
        <v>【261.51】</v>
      </c>
      <c r="BE6" s="22">
        <f>IF(BE7="",NA(),BE7)</f>
        <v>106.13</v>
      </c>
      <c r="BF6" s="22">
        <f t="shared" ref="BF6:BN6" si="7">IF(BF7="",NA(),BF7)</f>
        <v>171.08</v>
      </c>
      <c r="BG6" s="22">
        <f t="shared" si="7"/>
        <v>245.37</v>
      </c>
      <c r="BH6" s="22">
        <f t="shared" si="7"/>
        <v>261.64</v>
      </c>
      <c r="BI6" s="22">
        <f t="shared" si="7"/>
        <v>321.74</v>
      </c>
      <c r="BJ6" s="22">
        <f t="shared" si="7"/>
        <v>401.79</v>
      </c>
      <c r="BK6" s="22">
        <f t="shared" si="7"/>
        <v>402.99</v>
      </c>
      <c r="BL6" s="22">
        <f t="shared" si="7"/>
        <v>398.98</v>
      </c>
      <c r="BM6" s="22">
        <f t="shared" si="7"/>
        <v>418.68</v>
      </c>
      <c r="BN6" s="22">
        <f t="shared" si="7"/>
        <v>395.68</v>
      </c>
      <c r="BO6" s="21" t="str">
        <f>IF(BO7="","",IF(BO7="-","【-】","【"&amp;SUBSTITUTE(TEXT(BO7,"#,##0.00"),"-","△")&amp;"】"))</f>
        <v>【265.16】</v>
      </c>
      <c r="BP6" s="22">
        <f>IF(BP7="",NA(),BP7)</f>
        <v>111.43</v>
      </c>
      <c r="BQ6" s="22">
        <f t="shared" ref="BQ6:BY6" si="8">IF(BQ7="",NA(),BQ7)</f>
        <v>106.1</v>
      </c>
      <c r="BR6" s="22">
        <f t="shared" si="8"/>
        <v>100.7</v>
      </c>
      <c r="BS6" s="22">
        <f t="shared" si="8"/>
        <v>109.76</v>
      </c>
      <c r="BT6" s="22">
        <f t="shared" si="8"/>
        <v>107.53</v>
      </c>
      <c r="BU6" s="22">
        <f t="shared" si="8"/>
        <v>100.12</v>
      </c>
      <c r="BV6" s="22">
        <f t="shared" si="8"/>
        <v>98.66</v>
      </c>
      <c r="BW6" s="22">
        <f t="shared" si="8"/>
        <v>98.64</v>
      </c>
      <c r="BX6" s="22">
        <f t="shared" si="8"/>
        <v>94.78</v>
      </c>
      <c r="BY6" s="22">
        <f t="shared" si="8"/>
        <v>97.59</v>
      </c>
      <c r="BZ6" s="21" t="str">
        <f>IF(BZ7="","",IF(BZ7="-","【-】","【"&amp;SUBSTITUTE(TEXT(BZ7,"#,##0.00"),"-","△")&amp;"】"))</f>
        <v>【102.35】</v>
      </c>
      <c r="CA6" s="22">
        <f>IF(CA7="",NA(),CA7)</f>
        <v>70.36</v>
      </c>
      <c r="CB6" s="22">
        <f t="shared" ref="CB6:CJ6" si="9">IF(CB7="",NA(),CB7)</f>
        <v>74</v>
      </c>
      <c r="CC6" s="22">
        <f t="shared" si="9"/>
        <v>78.02</v>
      </c>
      <c r="CD6" s="22">
        <f t="shared" si="9"/>
        <v>79.349999999999994</v>
      </c>
      <c r="CE6" s="22">
        <f t="shared" si="9"/>
        <v>81.44</v>
      </c>
      <c r="CF6" s="22">
        <f t="shared" si="9"/>
        <v>174.97</v>
      </c>
      <c r="CG6" s="22">
        <f t="shared" si="9"/>
        <v>178.59</v>
      </c>
      <c r="CH6" s="22">
        <f t="shared" si="9"/>
        <v>178.92</v>
      </c>
      <c r="CI6" s="22">
        <f t="shared" si="9"/>
        <v>181.3</v>
      </c>
      <c r="CJ6" s="22">
        <f t="shared" si="9"/>
        <v>181.71</v>
      </c>
      <c r="CK6" s="21" t="str">
        <f>IF(CK7="","",IF(CK7="-","【-】","【"&amp;SUBSTITUTE(TEXT(CK7,"#,##0.00"),"-","△")&amp;"】"))</f>
        <v>【167.74】</v>
      </c>
      <c r="CL6" s="22">
        <f>IF(CL7="",NA(),CL7)</f>
        <v>46.74</v>
      </c>
      <c r="CM6" s="22">
        <f t="shared" ref="CM6:CU6" si="10">IF(CM7="",NA(),CM7)</f>
        <v>46.95</v>
      </c>
      <c r="CN6" s="22">
        <f t="shared" si="10"/>
        <v>46.83</v>
      </c>
      <c r="CO6" s="22">
        <f t="shared" si="10"/>
        <v>47.35</v>
      </c>
      <c r="CP6" s="22">
        <f t="shared" si="10"/>
        <v>46.86</v>
      </c>
      <c r="CQ6" s="22">
        <f t="shared" si="10"/>
        <v>55.63</v>
      </c>
      <c r="CR6" s="22">
        <f t="shared" si="10"/>
        <v>55.03</v>
      </c>
      <c r="CS6" s="22">
        <f t="shared" si="10"/>
        <v>55.14</v>
      </c>
      <c r="CT6" s="22">
        <f t="shared" si="10"/>
        <v>55.89</v>
      </c>
      <c r="CU6" s="22">
        <f t="shared" si="10"/>
        <v>55.72</v>
      </c>
      <c r="CV6" s="21" t="str">
        <f>IF(CV7="","",IF(CV7="-","【-】","【"&amp;SUBSTITUTE(TEXT(CV7,"#,##0.00"),"-","△")&amp;"】"))</f>
        <v>【60.29】</v>
      </c>
      <c r="CW6" s="22">
        <f>IF(CW7="",NA(),CW7)</f>
        <v>90.62</v>
      </c>
      <c r="CX6" s="22">
        <f t="shared" ref="CX6:DF6" si="11">IF(CX7="",NA(),CX7)</f>
        <v>90.28</v>
      </c>
      <c r="CY6" s="22">
        <f t="shared" si="11"/>
        <v>90.23</v>
      </c>
      <c r="CZ6" s="22">
        <f t="shared" si="11"/>
        <v>90.17</v>
      </c>
      <c r="DA6" s="22">
        <f t="shared" si="11"/>
        <v>90.05</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70.05</v>
      </c>
      <c r="DI6" s="22">
        <f t="shared" ref="DI6:DQ6" si="12">IF(DI7="",NA(),DI7)</f>
        <v>68.489999999999995</v>
      </c>
      <c r="DJ6" s="22">
        <f t="shared" si="12"/>
        <v>67.5</v>
      </c>
      <c r="DK6" s="22">
        <f t="shared" si="12"/>
        <v>68.760000000000005</v>
      </c>
      <c r="DL6" s="22">
        <f t="shared" si="12"/>
        <v>65.040000000000006</v>
      </c>
      <c r="DM6" s="22">
        <f t="shared" si="12"/>
        <v>48.05</v>
      </c>
      <c r="DN6" s="22">
        <f t="shared" si="12"/>
        <v>48.87</v>
      </c>
      <c r="DO6" s="22">
        <f t="shared" si="12"/>
        <v>49.92</v>
      </c>
      <c r="DP6" s="22">
        <f t="shared" si="12"/>
        <v>50.63</v>
      </c>
      <c r="DQ6" s="22">
        <f t="shared" si="12"/>
        <v>51.29</v>
      </c>
      <c r="DR6" s="21" t="str">
        <f>IF(DR7="","",IF(DR7="-","【-】","【"&amp;SUBSTITUTE(TEXT(DR7,"#,##0.00"),"-","△")&amp;"】"))</f>
        <v>【50.88】</v>
      </c>
      <c r="DS6" s="22">
        <f>IF(DS7="",NA(),DS7)</f>
        <v>34.78</v>
      </c>
      <c r="DT6" s="22">
        <f t="shared" ref="DT6:EB6" si="13">IF(DT7="",NA(),DT7)</f>
        <v>36.39</v>
      </c>
      <c r="DU6" s="22">
        <f t="shared" si="13"/>
        <v>38.51</v>
      </c>
      <c r="DV6" s="22">
        <f t="shared" si="13"/>
        <v>38.119999999999997</v>
      </c>
      <c r="DW6" s="22">
        <f t="shared" si="13"/>
        <v>37.93</v>
      </c>
      <c r="DX6" s="22">
        <f t="shared" si="13"/>
        <v>13.39</v>
      </c>
      <c r="DY6" s="22">
        <f t="shared" si="13"/>
        <v>14.85</v>
      </c>
      <c r="DZ6" s="22">
        <f t="shared" si="13"/>
        <v>16.88</v>
      </c>
      <c r="EA6" s="22">
        <f t="shared" si="13"/>
        <v>18.28</v>
      </c>
      <c r="EB6" s="22">
        <f t="shared" si="13"/>
        <v>19.61</v>
      </c>
      <c r="EC6" s="21" t="str">
        <f>IF(EC7="","",IF(EC7="-","【-】","【"&amp;SUBSTITUTE(TEXT(EC7,"#,##0.00"),"-","△")&amp;"】"))</f>
        <v>【22.30】</v>
      </c>
      <c r="ED6" s="22">
        <f>IF(ED7="",NA(),ED7)</f>
        <v>0.06</v>
      </c>
      <c r="EE6" s="21">
        <f t="shared" ref="EE6:EM6" si="14">IF(EE7="",NA(),EE7)</f>
        <v>0</v>
      </c>
      <c r="EF6" s="21">
        <f t="shared" si="14"/>
        <v>0</v>
      </c>
      <c r="EG6" s="21">
        <f t="shared" si="14"/>
        <v>0</v>
      </c>
      <c r="EH6" s="21">
        <f t="shared" si="14"/>
        <v>0</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2">
      <c r="A7" s="15"/>
      <c r="B7" s="24">
        <v>2021</v>
      </c>
      <c r="C7" s="24">
        <v>243248</v>
      </c>
      <c r="D7" s="24">
        <v>46</v>
      </c>
      <c r="E7" s="24">
        <v>1</v>
      </c>
      <c r="F7" s="24">
        <v>0</v>
      </c>
      <c r="G7" s="24">
        <v>1</v>
      </c>
      <c r="H7" s="24" t="s">
        <v>93</v>
      </c>
      <c r="I7" s="24" t="s">
        <v>94</v>
      </c>
      <c r="J7" s="24" t="s">
        <v>95</v>
      </c>
      <c r="K7" s="24" t="s">
        <v>96</v>
      </c>
      <c r="L7" s="24" t="s">
        <v>97</v>
      </c>
      <c r="M7" s="24" t="s">
        <v>98</v>
      </c>
      <c r="N7" s="25" t="s">
        <v>99</v>
      </c>
      <c r="O7" s="25">
        <v>75.78</v>
      </c>
      <c r="P7" s="25">
        <v>99.86</v>
      </c>
      <c r="Q7" s="25">
        <v>1599</v>
      </c>
      <c r="R7" s="25">
        <v>25891</v>
      </c>
      <c r="S7" s="25">
        <v>22.68</v>
      </c>
      <c r="T7" s="25">
        <v>1141.58</v>
      </c>
      <c r="U7" s="25">
        <v>25801</v>
      </c>
      <c r="V7" s="25">
        <v>22.68</v>
      </c>
      <c r="W7" s="25">
        <v>1137.6099999999999</v>
      </c>
      <c r="X7" s="25">
        <v>113.19</v>
      </c>
      <c r="Y7" s="25">
        <v>108.31</v>
      </c>
      <c r="Z7" s="25">
        <v>104.1</v>
      </c>
      <c r="AA7" s="25">
        <v>112.79</v>
      </c>
      <c r="AB7" s="25">
        <v>112.28</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485.28</v>
      </c>
      <c r="AU7" s="25">
        <v>262.08999999999997</v>
      </c>
      <c r="AV7" s="25">
        <v>262.52</v>
      </c>
      <c r="AW7" s="25">
        <v>439.84</v>
      </c>
      <c r="AX7" s="25">
        <v>757.94</v>
      </c>
      <c r="AY7" s="25">
        <v>359.47</v>
      </c>
      <c r="AZ7" s="25">
        <v>369.69</v>
      </c>
      <c r="BA7" s="25">
        <v>379.08</v>
      </c>
      <c r="BB7" s="25">
        <v>367.55</v>
      </c>
      <c r="BC7" s="25">
        <v>378.56</v>
      </c>
      <c r="BD7" s="25">
        <v>261.51</v>
      </c>
      <c r="BE7" s="25">
        <v>106.13</v>
      </c>
      <c r="BF7" s="25">
        <v>171.08</v>
      </c>
      <c r="BG7" s="25">
        <v>245.37</v>
      </c>
      <c r="BH7" s="25">
        <v>261.64</v>
      </c>
      <c r="BI7" s="25">
        <v>321.74</v>
      </c>
      <c r="BJ7" s="25">
        <v>401.79</v>
      </c>
      <c r="BK7" s="25">
        <v>402.99</v>
      </c>
      <c r="BL7" s="25">
        <v>398.98</v>
      </c>
      <c r="BM7" s="25">
        <v>418.68</v>
      </c>
      <c r="BN7" s="25">
        <v>395.68</v>
      </c>
      <c r="BO7" s="25">
        <v>265.16000000000003</v>
      </c>
      <c r="BP7" s="25">
        <v>111.43</v>
      </c>
      <c r="BQ7" s="25">
        <v>106.1</v>
      </c>
      <c r="BR7" s="25">
        <v>100.7</v>
      </c>
      <c r="BS7" s="25">
        <v>109.76</v>
      </c>
      <c r="BT7" s="25">
        <v>107.53</v>
      </c>
      <c r="BU7" s="25">
        <v>100.12</v>
      </c>
      <c r="BV7" s="25">
        <v>98.66</v>
      </c>
      <c r="BW7" s="25">
        <v>98.64</v>
      </c>
      <c r="BX7" s="25">
        <v>94.78</v>
      </c>
      <c r="BY7" s="25">
        <v>97.59</v>
      </c>
      <c r="BZ7" s="25">
        <v>102.35</v>
      </c>
      <c r="CA7" s="25">
        <v>70.36</v>
      </c>
      <c r="CB7" s="25">
        <v>74</v>
      </c>
      <c r="CC7" s="25">
        <v>78.02</v>
      </c>
      <c r="CD7" s="25">
        <v>79.349999999999994</v>
      </c>
      <c r="CE7" s="25">
        <v>81.44</v>
      </c>
      <c r="CF7" s="25">
        <v>174.97</v>
      </c>
      <c r="CG7" s="25">
        <v>178.59</v>
      </c>
      <c r="CH7" s="25">
        <v>178.92</v>
      </c>
      <c r="CI7" s="25">
        <v>181.3</v>
      </c>
      <c r="CJ7" s="25">
        <v>181.71</v>
      </c>
      <c r="CK7" s="25">
        <v>167.74</v>
      </c>
      <c r="CL7" s="25">
        <v>46.74</v>
      </c>
      <c r="CM7" s="25">
        <v>46.95</v>
      </c>
      <c r="CN7" s="25">
        <v>46.83</v>
      </c>
      <c r="CO7" s="25">
        <v>47.35</v>
      </c>
      <c r="CP7" s="25">
        <v>46.86</v>
      </c>
      <c r="CQ7" s="25">
        <v>55.63</v>
      </c>
      <c r="CR7" s="25">
        <v>55.03</v>
      </c>
      <c r="CS7" s="25">
        <v>55.14</v>
      </c>
      <c r="CT7" s="25">
        <v>55.89</v>
      </c>
      <c r="CU7" s="25">
        <v>55.72</v>
      </c>
      <c r="CV7" s="25">
        <v>60.29</v>
      </c>
      <c r="CW7" s="25">
        <v>90.62</v>
      </c>
      <c r="CX7" s="25">
        <v>90.28</v>
      </c>
      <c r="CY7" s="25">
        <v>90.23</v>
      </c>
      <c r="CZ7" s="25">
        <v>90.17</v>
      </c>
      <c r="DA7" s="25">
        <v>90.05</v>
      </c>
      <c r="DB7" s="25">
        <v>82.04</v>
      </c>
      <c r="DC7" s="25">
        <v>81.900000000000006</v>
      </c>
      <c r="DD7" s="25">
        <v>81.39</v>
      </c>
      <c r="DE7" s="25">
        <v>81.27</v>
      </c>
      <c r="DF7" s="25">
        <v>81.260000000000005</v>
      </c>
      <c r="DG7" s="25">
        <v>90.12</v>
      </c>
      <c r="DH7" s="25">
        <v>70.05</v>
      </c>
      <c r="DI7" s="25">
        <v>68.489999999999995</v>
      </c>
      <c r="DJ7" s="25">
        <v>67.5</v>
      </c>
      <c r="DK7" s="25">
        <v>68.760000000000005</v>
      </c>
      <c r="DL7" s="25">
        <v>65.040000000000006</v>
      </c>
      <c r="DM7" s="25">
        <v>48.05</v>
      </c>
      <c r="DN7" s="25">
        <v>48.87</v>
      </c>
      <c r="DO7" s="25">
        <v>49.92</v>
      </c>
      <c r="DP7" s="25">
        <v>50.63</v>
      </c>
      <c r="DQ7" s="25">
        <v>51.29</v>
      </c>
      <c r="DR7" s="25">
        <v>50.88</v>
      </c>
      <c r="DS7" s="25">
        <v>34.78</v>
      </c>
      <c r="DT7" s="25">
        <v>36.39</v>
      </c>
      <c r="DU7" s="25">
        <v>38.51</v>
      </c>
      <c r="DV7" s="25">
        <v>38.119999999999997</v>
      </c>
      <c r="DW7" s="25">
        <v>37.93</v>
      </c>
      <c r="DX7" s="25">
        <v>13.39</v>
      </c>
      <c r="DY7" s="25">
        <v>14.85</v>
      </c>
      <c r="DZ7" s="25">
        <v>16.88</v>
      </c>
      <c r="EA7" s="25">
        <v>18.28</v>
      </c>
      <c r="EB7" s="25">
        <v>19.61</v>
      </c>
      <c r="EC7" s="25">
        <v>22.3</v>
      </c>
      <c r="ED7" s="25">
        <v>0.06</v>
      </c>
      <c r="EE7" s="25">
        <v>0</v>
      </c>
      <c r="EF7" s="25">
        <v>0</v>
      </c>
      <c r="EG7" s="25">
        <v>0</v>
      </c>
      <c r="EH7" s="25">
        <v>0</v>
      </c>
      <c r="EI7" s="25">
        <v>0.54</v>
      </c>
      <c r="EJ7" s="25">
        <v>0.5</v>
      </c>
      <c r="EK7" s="25">
        <v>0.52</v>
      </c>
      <c r="EL7" s="25">
        <v>0.53</v>
      </c>
      <c r="EM7" s="25">
        <v>0.48</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47119</v>
      </c>
      <c r="C10" s="29">
        <f>DATEVALUE($B7+12-C11&amp;"/1/"&amp;C12)</f>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克志</cp:lastModifiedBy>
  <cp:lastPrinted>2023-01-31T13:01:38Z</cp:lastPrinted>
  <dcterms:created xsi:type="dcterms:W3CDTF">2022-12-01T01:00:41Z</dcterms:created>
  <dcterms:modified xsi:type="dcterms:W3CDTF">2023-01-31T13:04:38Z</dcterms:modified>
  <cp:category/>
</cp:coreProperties>
</file>