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3決算）\経営比較分析表\"/>
    </mc:Choice>
  </mc:AlternateContent>
  <workbookProtection workbookAlgorithmName="SHA-512" workbookHashValue="XPbGnnOsgFHhNWxNsCH/Umlin5P6ZDppMw5d159/jvHq+eQPEVgTxp3jtwhcvtZznBYxY4RbUFR2Mz4cK2Rawg==" workbookSaltValue="70yZyQoI/V4B7kME71LEK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<sst xmlns="http://schemas.openxmlformats.org/spreadsheetml/2006/main" count="231" uniqueCount="117">
  <si>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</si>
  <si>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</si>
  <si>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</si>
  <si>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</si>
  <si>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</si>
  <si>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</si>
  <si>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</si>
  <si>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</si>
  <si>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</si>
  <si>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</si>
  <si>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</si>
  <si>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</si>
  <si>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</si>
  <si>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</si>
  <si>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</si>
  <si>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</si>
  <si>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</si>
  <si>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</si>
  <si>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</si>
  <si>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</si>
  <si>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</si>
  <si>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</si>
  <si>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</si>
  <si>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</si>
  <si>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</si>
  <si>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</si>
  <si>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</si>
  <si>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</si>
  <si>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</si>
  <si>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</si>
  <si>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</si>
  <si>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</si>
  <si>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</si>
  <si>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</si>
  <si>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</si>
  <si>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</si>
  <si>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</si>
  <si>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</si>
  <si>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</si>
  <si>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</si>
  <si>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</si>
  <si>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</si>
  <si>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</si>
  <si>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</si>
  <si>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</si>
  <si>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</si>
  <si>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</si>
  <si>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</si>
  <si>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</si>
  <si>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</si>
  <si>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</si>
  <si>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</si>
  <si>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</si>
  <si>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</si>
  <si>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</si>
  <si>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</si>
  <si>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</si>
  <si>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</si>
  <si>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</si>
  <si>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</si>
  <si>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</si>
  <si>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</si>
  <si>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</si>
  <si>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</si>
  <si>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</si>
  <si>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</si>
  <si>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</si>
  <si>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</si>
  <si>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</si>
  <si>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</si>
  <si>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</si>
  <si>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</si>
  <si>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</si>
  <si>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</si>
  <si>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</si>
  <si>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</si>
  <si>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</si>
  <si>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</si>
  <si>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</si>
  <si>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</si>
  <si>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</si>
  <si>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</si>
  <si>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</si>
  <si>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</si>
  <si>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</si>
  <si>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</si>
  <si>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</si>
  <si>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</si>
  <si>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</si>
  <si>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</si>
  <si>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</si>
  <si>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</si>
  <si>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</si>
  <si>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</si>
  <si>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</si>
  <si>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</si>
  <si>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</si>
  <si>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</si>
  <si>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</si>
  <si>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</si>
  <si>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</si>
  <si>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</si>
  <si>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</si>
  <si>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</si>
  <si>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</si>
  <si>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</si>
  <si>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</si>
  <si>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</si>
  <si>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</si>
  <si>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</si>
  <si>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</si>
  <si>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</si>
  <si>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</si>
  <si>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</si>
  <si>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100％以上であり、単年度収支としては黒字を維持しているが、実態は一般会計繰入金に依存しており、今後、老朽化施設の改築更新費等の増加が見込まれることから、その財源確保が喫緊の課題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100％を下回っており、増加傾向となっている汚水処理費が使用料により賄われていない状況のため、適正な使用料金収入の確保と汚水処理費の削減の両面からの対策が必要である。
　施設利用率については、類似団体平均値をやや上回っているが、人口減少等による社会情勢の変化に合わせ、処理場の統廃合やダウンサイジング等による施設運営の効率化を図る必要がある。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t>
    <rPh sb="30" eb="32">
      <t>イジ</t>
    </rPh>
    <rPh sb="221" eb="223">
      <t>シタマワ</t>
    </rPh>
    <rPh sb="228" eb="230">
      <t>ゾウカ</t>
    </rPh>
    <rPh sb="230" eb="232">
      <t>ケイコウ</t>
    </rPh>
    <rPh sb="238" eb="240">
      <t>オスイ</t>
    </rPh>
    <rPh sb="240" eb="242">
      <t>ショリ</t>
    </rPh>
    <rPh sb="242" eb="243">
      <t>ヒ</t>
    </rPh>
    <rPh sb="372" eb="374">
      <t>ウンエイ</t>
    </rPh>
    <rPh sb="379" eb="380">
      <t>ハカ</t>
    </rPh>
    <phoneticPr fontId="4"/>
  </si>
  <si>
    <t>　現状では法定耐用年数を超えた老朽化管渠がないため、改修のみの実施となっている。
　資産の老朽化度合を示す有形固定資産減価償却率は、令和２年度に新規供用開始した処理区もあり、事業全体としては類似団体平均値より低い値であるが、市内27処理区のうち23処理区が供用開始から15年以上経過しており、処理施設の機械・電気設備などの改修や更新時期を迎えている。
　このため、処理施設の統廃合計画と調整を図りながら、人口減少時代に合った適正規模での改築更新を進めていく必要がある。</t>
    <rPh sb="66" eb="68">
      <t>レイワ</t>
    </rPh>
    <rPh sb="69" eb="71">
      <t>ネンド</t>
    </rPh>
    <rPh sb="72" eb="74">
      <t>シンキ</t>
    </rPh>
    <rPh sb="74" eb="76">
      <t>キョウヨウ</t>
    </rPh>
    <rPh sb="76" eb="78">
      <t>カイシ</t>
    </rPh>
    <rPh sb="80" eb="82">
      <t>ショリ</t>
    </rPh>
    <rPh sb="82" eb="83">
      <t>ク</t>
    </rPh>
    <rPh sb="87" eb="89">
      <t>ジギョウ</t>
    </rPh>
    <rPh sb="89" eb="91">
      <t>ゼンタイ</t>
    </rPh>
    <rPh sb="182" eb="184">
      <t>ショリ</t>
    </rPh>
    <rPh sb="184" eb="186">
      <t>シセツ</t>
    </rPh>
    <rPh sb="190" eb="192">
      <t>ケイカク</t>
    </rPh>
    <rPh sb="193" eb="195">
      <t>チョウセイ</t>
    </rPh>
    <rPh sb="196" eb="197">
      <t>ハカ</t>
    </rPh>
    <phoneticPr fontId="4"/>
  </si>
  <si>
    <t>　本市として農業集落排水事業の面整備は令和２年度をもって完了となったことから、今後、既存施設の維持管理と更新が事業の中心となっていく。　
　最も古い処理区では供用開始から35年を経過している等、老朽化施設が多く、施設の改築更新に多額の費用が必要となること、また、小規模の処理区が点在することによる非効率性などの課題を抱えている。
　このため、使用料収入で維持管理費が賄えていない状況であり、経営は今後さらに困難になっていくと予想される。
　こうした状況を踏まえ、安定的な事業運営に向けた経営基盤強化と財政マネジメント向上のため、下水道施設統廃合計画に基づく施設運営の効率化や使用料の改定など、収入・支出の両面からの取り組みを引き続き進めていく。</t>
    <rPh sb="1" eb="3">
      <t>ホンシ</t>
    </rPh>
    <rPh sb="6" eb="8">
      <t>ノウギョウ</t>
    </rPh>
    <rPh sb="8" eb="10">
      <t>シュウラク</t>
    </rPh>
    <rPh sb="10" eb="12">
      <t>ハイスイ</t>
    </rPh>
    <rPh sb="12" eb="14">
      <t>ジギョウ</t>
    </rPh>
    <rPh sb="15" eb="16">
      <t>メン</t>
    </rPh>
    <rPh sb="16" eb="18">
      <t>セイビ</t>
    </rPh>
    <rPh sb="19" eb="21">
      <t>レイワ</t>
    </rPh>
    <rPh sb="22" eb="24">
      <t>ネンド</t>
    </rPh>
    <rPh sb="28" eb="30">
      <t>カンリョウ</t>
    </rPh>
    <rPh sb="39" eb="41">
      <t>コンゴ</t>
    </rPh>
    <rPh sb="55" eb="57">
      <t>ジギョウ</t>
    </rPh>
    <rPh sb="58" eb="60">
      <t>チュウシン</t>
    </rPh>
    <rPh sb="95" eb="96">
      <t>トウ</t>
    </rPh>
    <rPh sb="97" eb="100">
      <t>ロウキュウカ</t>
    </rPh>
    <rPh sb="100" eb="102">
      <t>シセツ</t>
    </rPh>
    <rPh sb="103" eb="104">
      <t>オオ</t>
    </rPh>
    <rPh sb="224" eb="226">
      <t>ジョウキョウ</t>
    </rPh>
    <rPh sb="227" eb="228">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</si>
</sst>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8D-4060-8950-9C4C12CBD5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0.44</c:v>
                </c:pt>
                <c:pt idx="1">
                  <c:v>0.04</c:v>
                </c:pt>
                <c:pt idx="2">
                  <c:v>0.02</c:v>
                </c:pt>
                <c:pt idx="3">
                  <c:v>0.02</c:v>
                </c:pt>
                <c:pt idx="4">
                  <c:v>0.01</c:v>
                </c:pt>
              </c:numCache>
            </c:numRef>
          </c:val>
          <c:smooth val="0"/>
          <c:extLst>
            <c:ext xmlns:c16="http://schemas.microsoft.com/office/drawing/2014/chart" uri="{C3380CC4-5D6E-409C-BE32-E72D297353CC}">
              <c16:uniqueId val="{00000001-A98D-4060-8950-9C4C12CBD5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60.66</c:v>
                </c:pt>
                <c:pt idx="1">
                  <c:v>60.55</c:v>
                </c:pt>
                <c:pt idx="2">
                  <c:v>60.19</c:v>
                </c:pt>
                <c:pt idx="3">
                  <c:v>59.91</c:v>
                </c:pt>
                <c:pt idx="4">
                  <c:v>59.91</c:v>
                </c:pt>
              </c:numCache>
            </c:numRef>
          </c:val>
          <c:extLst>
            <c:ext xmlns:c16="http://schemas.microsoft.com/office/drawing/2014/chart" uri="{C3380CC4-5D6E-409C-BE32-E72D297353CC}">
              <c16:uniqueId val="{00000000-D008-47D9-B065-BC70D6DB8B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56.01</c:v>
                </c:pt>
                <c:pt idx="1">
                  <c:v>56.72</c:v>
                </c:pt>
                <c:pt idx="2">
                  <c:v>54.06</c:v>
                </c:pt>
                <c:pt idx="3">
                  <c:v>55.26</c:v>
                </c:pt>
                <c:pt idx="4">
                  <c:v>54.54</c:v>
                </c:pt>
              </c:numCache>
            </c:numRef>
          </c:val>
          <c:smooth val="0"/>
          <c:extLst>
            <c:ext xmlns:c16="http://schemas.microsoft.com/office/drawing/2014/chart" uri="{C3380CC4-5D6E-409C-BE32-E72D297353CC}">
              <c16:uniqueId val="{00000001-D008-47D9-B065-BC70D6DB8B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82.61</c:v>
                </c:pt>
                <c:pt idx="1">
                  <c:v>83.59</c:v>
                </c:pt>
                <c:pt idx="2">
                  <c:v>84.29</c:v>
                </c:pt>
                <c:pt idx="3">
                  <c:v>84.43</c:v>
                </c:pt>
                <c:pt idx="4">
                  <c:v>85.81</c:v>
                </c:pt>
              </c:numCache>
            </c:numRef>
          </c:val>
          <c:extLst>
            <c:ext xmlns:c16="http://schemas.microsoft.com/office/drawing/2014/chart" uri="{C3380CC4-5D6E-409C-BE32-E72D297353CC}">
              <c16:uniqueId val="{00000000-A6EF-48F3-ADC7-DADC12949E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89.77</c:v>
                </c:pt>
                <c:pt idx="1">
                  <c:v>90.04</c:v>
                </c:pt>
                <c:pt idx="2">
                  <c:v>90.11</c:v>
                </c:pt>
                <c:pt idx="3">
                  <c:v>90.52</c:v>
                </c:pt>
                <c:pt idx="4">
                  <c:v>90.3</c:v>
                </c:pt>
              </c:numCache>
            </c:numRef>
          </c:val>
          <c:smooth val="0"/>
          <c:extLst>
            <c:ext xmlns:c16="http://schemas.microsoft.com/office/drawing/2014/chart" uri="{C3380CC4-5D6E-409C-BE32-E72D297353CC}">
              <c16:uniqueId val="{00000001-A6EF-48F3-ADC7-DADC12949E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99.44</c:v>
                </c:pt>
                <c:pt idx="1">
                  <c:v>109.34</c:v>
                </c:pt>
                <c:pt idx="2">
                  <c:v>111.72</c:v>
                </c:pt>
                <c:pt idx="3">
                  <c:v>111.48</c:v>
                </c:pt>
                <c:pt idx="4">
                  <c:v>112.74</c:v>
                </c:pt>
              </c:numCache>
            </c:numRef>
          </c:val>
          <c:extLst>
            <c:ext xmlns:c16="http://schemas.microsoft.com/office/drawing/2014/chart" uri="{C3380CC4-5D6E-409C-BE32-E72D297353CC}">
              <c16:uniqueId val="{00000000-B8E7-4988-AC09-45B09EF8C9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100.99</c:v>
                </c:pt>
                <c:pt idx="1">
                  <c:v>101.27</c:v>
                </c:pt>
                <c:pt idx="2">
                  <c:v>101.91</c:v>
                </c:pt>
                <c:pt idx="3">
                  <c:v>103.09</c:v>
                </c:pt>
                <c:pt idx="4">
                  <c:v>102.11</c:v>
                </c:pt>
              </c:numCache>
            </c:numRef>
          </c:val>
          <c:smooth val="0"/>
          <c:extLst>
            <c:ext xmlns:c16="http://schemas.microsoft.com/office/drawing/2014/chart" uri="{C3380CC4-5D6E-409C-BE32-E72D297353CC}">
              <c16:uniqueId val="{00000001-B8E7-4988-AC09-45B09EF8C9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3.88</c:v>
                </c:pt>
                <c:pt idx="1">
                  <c:v>7.6</c:v>
                </c:pt>
                <c:pt idx="2">
                  <c:v>10.85</c:v>
                </c:pt>
                <c:pt idx="3">
                  <c:v>13.57</c:v>
                </c:pt>
                <c:pt idx="4">
                  <c:v>16.7</c:v>
                </c:pt>
              </c:numCache>
            </c:numRef>
          </c:val>
          <c:extLst>
            <c:ext xmlns:c16="http://schemas.microsoft.com/office/drawing/2014/chart" uri="{C3380CC4-5D6E-409C-BE32-E72D297353CC}">
              <c16:uniqueId val="{00000000-902A-4281-BD36-3CC3D36374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22.69</c:v>
                </c:pt>
                <c:pt idx="1">
                  <c:v>24.32</c:v>
                </c:pt>
                <c:pt idx="2">
                  <c:v>28.19</c:v>
                </c:pt>
                <c:pt idx="3">
                  <c:v>24.8</c:v>
                </c:pt>
                <c:pt idx="4">
                  <c:v>28.12</c:v>
                </c:pt>
              </c:numCache>
            </c:numRef>
          </c:val>
          <c:smooth val="0"/>
          <c:extLst>
            <c:ext xmlns:c16="http://schemas.microsoft.com/office/drawing/2014/chart" uri="{C3380CC4-5D6E-409C-BE32-E72D297353CC}">
              <c16:uniqueId val="{00000001-902A-4281-BD36-3CC3D36374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ED-4F83-8C56-56D0D5CC043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ED-4F83-8C56-56D0D5CC043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6.58</c:v>
                </c:pt>
                <c:pt idx="1">
                  <c:v>0</c:v>
                </c:pt>
                <c:pt idx="2">
                  <c:v>0</c:v>
                </c:pt>
                <c:pt idx="3">
                  <c:v>0</c:v>
                </c:pt>
                <c:pt idx="4">
                  <c:v>0</c:v>
                </c:pt>
              </c:numCache>
            </c:numRef>
          </c:val>
          <c:extLst>
            <c:ext xmlns:c16="http://schemas.microsoft.com/office/drawing/2014/chart" uri="{C3380CC4-5D6E-409C-BE32-E72D297353CC}">
              <c16:uniqueId val="{00000000-07DC-402F-80ED-424285B942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149.02000000000001</c:v>
                </c:pt>
                <c:pt idx="1">
                  <c:v>137.09</c:v>
                </c:pt>
                <c:pt idx="2">
                  <c:v>127.98</c:v>
                </c:pt>
                <c:pt idx="3">
                  <c:v>101.24</c:v>
                </c:pt>
                <c:pt idx="4">
                  <c:v>124.9</c:v>
                </c:pt>
              </c:numCache>
            </c:numRef>
          </c:val>
          <c:smooth val="0"/>
          <c:extLst>
            <c:ext xmlns:c16="http://schemas.microsoft.com/office/drawing/2014/chart" uri="{C3380CC4-5D6E-409C-BE32-E72D297353CC}">
              <c16:uniqueId val="{00000001-07DC-402F-80ED-424285B942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38.93</c:v>
                </c:pt>
                <c:pt idx="1">
                  <c:v>44.36</c:v>
                </c:pt>
                <c:pt idx="2">
                  <c:v>54.84</c:v>
                </c:pt>
                <c:pt idx="3">
                  <c:v>41.39</c:v>
                </c:pt>
                <c:pt idx="4">
                  <c:v>35.18</c:v>
                </c:pt>
              </c:numCache>
            </c:numRef>
          </c:val>
          <c:extLst>
            <c:ext xmlns:c16="http://schemas.microsoft.com/office/drawing/2014/chart" uri="{C3380CC4-5D6E-409C-BE32-E72D297353CC}">
              <c16:uniqueId val="{00000000-4E19-4A08-9075-8E8DD9F27B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38.119999999999997</c:v>
                </c:pt>
                <c:pt idx="1">
                  <c:v>43.5</c:v>
                </c:pt>
                <c:pt idx="2">
                  <c:v>44.14</c:v>
                </c:pt>
                <c:pt idx="3">
                  <c:v>37.24</c:v>
                </c:pt>
                <c:pt idx="4">
                  <c:v>33.58</c:v>
                </c:pt>
              </c:numCache>
            </c:numRef>
          </c:val>
          <c:smooth val="0"/>
          <c:extLst>
            <c:ext xmlns:c16="http://schemas.microsoft.com/office/drawing/2014/chart" uri="{C3380CC4-5D6E-409C-BE32-E72D297353CC}">
              <c16:uniqueId val="{00000001-4E19-4A08-9075-8E8DD9F27B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283.49</c:v>
                </c:pt>
                <c:pt idx="1">
                  <c:v>275.64999999999998</c:v>
                </c:pt>
                <c:pt idx="2">
                  <c:v>279.3</c:v>
                </c:pt>
                <c:pt idx="3">
                  <c:v>280.45999999999998</c:v>
                </c:pt>
                <c:pt idx="4">
                  <c:v>277.19</c:v>
                </c:pt>
              </c:numCache>
            </c:numRef>
          </c:val>
          <c:extLst>
            <c:ext xmlns:c16="http://schemas.microsoft.com/office/drawing/2014/chart" uri="{C3380CC4-5D6E-409C-BE32-E72D297353CC}">
              <c16:uniqueId val="{00000000-8A2F-41EF-B60F-39129E5F75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684.74</c:v>
                </c:pt>
                <c:pt idx="1">
                  <c:v>654.91999999999996</c:v>
                </c:pt>
                <c:pt idx="2">
                  <c:v>654.71</c:v>
                </c:pt>
                <c:pt idx="3">
                  <c:v>783.8</c:v>
                </c:pt>
                <c:pt idx="4">
                  <c:v>778.81</c:v>
                </c:pt>
              </c:numCache>
            </c:numRef>
          </c:val>
          <c:smooth val="0"/>
          <c:extLst>
            <c:ext xmlns:c16="http://schemas.microsoft.com/office/drawing/2014/chart" uri="{C3380CC4-5D6E-409C-BE32-E72D297353CC}">
              <c16:uniqueId val="{00000001-8A2F-41EF-B60F-39129E5F75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99.86</c:v>
                </c:pt>
                <c:pt idx="1">
                  <c:v>94.17</c:v>
                </c:pt>
                <c:pt idx="2">
                  <c:v>91.96</c:v>
                </c:pt>
                <c:pt idx="3">
                  <c:v>87.08</c:v>
                </c:pt>
                <c:pt idx="4">
                  <c:v>89.81</c:v>
                </c:pt>
              </c:numCache>
            </c:numRef>
          </c:val>
          <c:extLst>
            <c:ext xmlns:c16="http://schemas.microsoft.com/office/drawing/2014/chart" uri="{C3380CC4-5D6E-409C-BE32-E72D297353CC}">
              <c16:uniqueId val="{00000000-1076-4D0C-86FF-82B7D7D9E60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65.33</c:v>
                </c:pt>
                <c:pt idx="1">
                  <c:v>65.39</c:v>
                </c:pt>
                <c:pt idx="2">
                  <c:v>65.37</c:v>
                </c:pt>
                <c:pt idx="3">
                  <c:v>68.11</c:v>
                </c:pt>
                <c:pt idx="4">
                  <c:v>67.23</c:v>
                </c:pt>
              </c:numCache>
            </c:numRef>
          </c:val>
          <c:smooth val="0"/>
          <c:extLst>
            <c:ext xmlns:c16="http://schemas.microsoft.com/office/drawing/2014/chart" uri="{C3380CC4-5D6E-409C-BE32-E72D297353CC}">
              <c16:uniqueId val="{00000001-1076-4D0C-86FF-82B7D7D9E60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165.88</c:v>
                </c:pt>
                <c:pt idx="1">
                  <c:v>176.04</c:v>
                </c:pt>
                <c:pt idx="2">
                  <c:v>180.01</c:v>
                </c:pt>
                <c:pt idx="3">
                  <c:v>192.49</c:v>
                </c:pt>
                <c:pt idx="4">
                  <c:v>193.9</c:v>
                </c:pt>
              </c:numCache>
            </c:numRef>
          </c:val>
          <c:extLst>
            <c:ext xmlns:c16="http://schemas.microsoft.com/office/drawing/2014/chart" uri="{C3380CC4-5D6E-409C-BE32-E72D297353CC}">
              <c16:uniqueId val="{00000000-9D99-4163-B32F-603D087D3A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227.43</c:v>
                </c:pt>
                <c:pt idx="1">
                  <c:v>230.88</c:v>
                </c:pt>
                <c:pt idx="2">
                  <c:v>228.99</c:v>
                </c:pt>
                <c:pt idx="3">
                  <c:v>222.41</c:v>
                </c:pt>
                <c:pt idx="4">
                  <c:v>228.21</c:v>
                </c:pt>
              </c:numCache>
            </c:numRef>
          </c:val>
          <c:smooth val="0"/>
          <c:extLst>
            <c:ext xmlns:c16="http://schemas.microsoft.com/office/drawing/2014/chart" uri="{C3380CC4-5D6E-409C-BE32-E72D297353CC}">
              <c16:uniqueId val="{00000001-9D99-4163-B32F-603D087D3A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80" zoomScaleNormal="80" workbookViewId="0">
      <selection activeCell="CB73" sqref="CB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伊賀市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自治体職員</v>
      </c>
      <c r="AE8" s="41"/>
      <c r="AF8" s="41"/>
      <c r="AG8" s="41"/>
      <c r="AH8" s="41"/>
      <c r="AI8" s="41"/>
      <c r="AJ8" s="41"/>
      <c r="AK8" s="3"/>
      <c r="AL8" s="42">
        <f>データ!S6</f>
        <v>88325</v>
      </c>
      <c r="AM8" s="42"/>
      <c r="AN8" s="42"/>
      <c r="AO8" s="42"/>
      <c r="AP8" s="42"/>
      <c r="AQ8" s="42"/>
      <c r="AR8" s="42"/>
      <c r="AS8" s="42"/>
      <c r="AT8" s="35">
        <f>データ!T6</f>
        <v>558.23</v>
      </c>
      <c r="AU8" s="35"/>
      <c r="AV8" s="35"/>
      <c r="AW8" s="35"/>
      <c r="AX8" s="35"/>
      <c r="AY8" s="35"/>
      <c r="AZ8" s="35"/>
      <c r="BA8" s="35"/>
      <c r="BB8" s="35">
        <f>データ!U6</f>
        <v>158.22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60.13</v>
      </c>
      <c r="J10" s="35"/>
      <c r="K10" s="35"/>
      <c r="L10" s="35"/>
      <c r="M10" s="35"/>
      <c r="N10" s="35"/>
      <c r="O10" s="35"/>
      <c r="P10" s="35">
        <f>データ!P6</f>
        <v>18.510000000000002</v>
      </c>
      <c r="Q10" s="35"/>
      <c r="R10" s="35"/>
      <c r="S10" s="35"/>
      <c r="T10" s="35"/>
      <c r="U10" s="35"/>
      <c r="V10" s="35"/>
      <c r="W10" s="35">
        <f>データ!Q6</f>
        <v>100</v>
      </c>
      <c r="X10" s="35"/>
      <c r="Y10" s="35"/>
      <c r="Z10" s="35"/>
      <c r="AA10" s="35"/>
      <c r="AB10" s="35"/>
      <c r="AC10" s="35"/>
      <c r="AD10" s="42">
        <f>データ!R6</f>
        <v>4950</v>
      </c>
      <c r="AE10" s="42"/>
      <c r="AF10" s="42"/>
      <c r="AG10" s="42"/>
      <c r="AH10" s="42"/>
      <c r="AI10" s="42"/>
      <c r="AJ10" s="42"/>
      <c r="AK10" s="2"/>
      <c r="AL10" s="42">
        <f>データ!V6</f>
        <v>16253</v>
      </c>
      <c r="AM10" s="42"/>
      <c r="AN10" s="42"/>
      <c r="AO10" s="42"/>
      <c r="AP10" s="42"/>
      <c r="AQ10" s="42"/>
      <c r="AR10" s="42"/>
      <c r="AS10" s="42"/>
      <c r="AT10" s="35">
        <f>データ!W6</f>
        <v>10.58</v>
      </c>
      <c r="AU10" s="35"/>
      <c r="AV10" s="35"/>
      <c r="AW10" s="35"/>
      <c r="AX10" s="35"/>
      <c r="AY10" s="35"/>
      <c r="AZ10" s="35"/>
      <c r="BA10" s="35"/>
      <c r="BB10" s="35">
        <f>データ!X6</f>
        <v>1536.2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1pXxJYYqG6ZXdkbfuBvrhZP+xXX+AXlpgJpR9HK0N9kmG/j4ThpEFMvtHCRSNyDozUxYWqbgb5W8lYwYR6ANCQ==" saltValue="3kLqNc2bk8F6mrLUO0Hfz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242161</v>
      </c>
      <c r="D6" s="19">
        <f t="shared" si="3"/>
        <v>46</v>
      </c>
      <c r="E6" s="19">
        <f t="shared" si="3"/>
        <v>17</v>
      </c>
      <c r="F6" s="19">
        <f t="shared" si="3"/>
        <v>5</v>
      </c>
      <c r="G6" s="19">
        <f t="shared" si="3"/>
        <v>0</v>
      </c>
      <c r="H6" s="19" t="str">
        <f t="shared" si="3"/>
        <v>三重県　伊賀市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60.13</v>
      </c>
      <c r="P6" s="20">
        <f t="shared" si="3"/>
        <v>18.510000000000002</v>
      </c>
      <c r="Q6" s="20">
        <f t="shared" si="3"/>
        <v>100</v>
      </c>
      <c r="R6" s="20">
        <f t="shared" si="3"/>
        <v>4950</v>
      </c>
      <c r="S6" s="20">
        <f t="shared" si="3"/>
        <v>88325</v>
      </c>
      <c r="T6" s="20">
        <f t="shared" si="3"/>
        <v>558.23</v>
      </c>
      <c r="U6" s="20">
        <f t="shared" si="3"/>
        <v>158.22</v>
      </c>
      <c r="V6" s="20">
        <f t="shared" si="3"/>
        <v>16253</v>
      </c>
      <c r="W6" s="20">
        <f t="shared" si="3"/>
        <v>10.58</v>
      </c>
      <c r="X6" s="20">
        <f t="shared" si="3"/>
        <v>1536.2</v>
      </c>
      <c r="Y6" s="21">
        <f>IF(Y7="",NA(),Y7)</f>
        <v>99.44</v>
      </c>
      <c r="Z6" s="21">
        <f t="shared" ref="Z6:AH6" si="4">IF(Z7="",NA(),Z7)</f>
        <v>109.34</v>
      </c>
      <c r="AA6" s="21">
        <f t="shared" si="4"/>
        <v>111.72</v>
      </c>
      <c r="AB6" s="21">
        <f t="shared" si="4"/>
        <v>111.48</v>
      </c>
      <c r="AC6" s="21">
        <f t="shared" si="4"/>
        <v>112.74</v>
      </c>
      <c r="AD6" s="21">
        <f t="shared" si="4"/>
        <v>100.99</v>
      </c>
      <c r="AE6" s="21">
        <f t="shared" si="4"/>
        <v>101.27</v>
      </c>
      <c r="AF6" s="21">
        <f t="shared" si="4"/>
        <v>101.91</v>
      </c>
      <c r="AG6" s="21">
        <f t="shared" si="4"/>
        <v>103.09</v>
      </c>
      <c r="AH6" s="21">
        <f t="shared" si="4"/>
        <v>102.11</v>
      </c>
      <c r="AI6" s="20" t="str">
        <f>IF(AI7="","",IF(AI7="-","【-】","【"&amp;SUBSTITUTE(TEXT(AI7,"#,##0.00"),"-","△")&amp;"】"))</f>
        <v>【104.16】</v>
      </c>
      <c r="AJ6" s="21">
        <f>IF(AJ7="",NA(),AJ7)</f>
        <v>6.58</v>
      </c>
      <c r="AK6" s="20">
        <f t="shared" ref="AK6:AS6" si="5">IF(AK7="",NA(),AK7)</f>
        <v>0</v>
      </c>
      <c r="AL6" s="20">
        <f t="shared" si="5"/>
        <v>0</v>
      </c>
      <c r="AM6" s="20">
        <f t="shared" si="5"/>
        <v>0</v>
      </c>
      <c r="AN6" s="20">
        <f t="shared" si="5"/>
        <v>0</v>
      </c>
      <c r="AO6" s="21">
        <f t="shared" si="5"/>
        <v>149.02000000000001</v>
      </c>
      <c r="AP6" s="21">
        <f t="shared" si="5"/>
        <v>137.09</v>
      </c>
      <c r="AQ6" s="21">
        <f t="shared" si="5"/>
        <v>127.98</v>
      </c>
      <c r="AR6" s="21">
        <f t="shared" si="5"/>
        <v>101.24</v>
      </c>
      <c r="AS6" s="21">
        <f t="shared" si="5"/>
        <v>124.9</v>
      </c>
      <c r="AT6" s="20" t="str">
        <f>IF(AT7="","",IF(AT7="-","【-】","【"&amp;SUBSTITUTE(TEXT(AT7,"#,##0.00"),"-","△")&amp;"】"))</f>
        <v>【128.23】</v>
      </c>
      <c r="AU6" s="21">
        <f>IF(AU7="",NA(),AU7)</f>
        <v>38.93</v>
      </c>
      <c r="AV6" s="21">
        <f t="shared" ref="AV6:BD6" si="6">IF(AV7="",NA(),AV7)</f>
        <v>44.36</v>
      </c>
      <c r="AW6" s="21">
        <f t="shared" si="6"/>
        <v>54.84</v>
      </c>
      <c r="AX6" s="21">
        <f t="shared" si="6"/>
        <v>41.39</v>
      </c>
      <c r="AY6" s="21">
        <f t="shared" si="6"/>
        <v>35.18</v>
      </c>
      <c r="AZ6" s="21">
        <f t="shared" si="6"/>
        <v>38.119999999999997</v>
      </c>
      <c r="BA6" s="21">
        <f t="shared" si="6"/>
        <v>43.5</v>
      </c>
      <c r="BB6" s="21">
        <f t="shared" si="6"/>
        <v>44.14</v>
      </c>
      <c r="BC6" s="21">
        <f t="shared" si="6"/>
        <v>37.24</v>
      </c>
      <c r="BD6" s="21">
        <f t="shared" si="6"/>
        <v>33.58</v>
      </c>
      <c r="BE6" s="20" t="str">
        <f>IF(BE7="","",IF(BE7="-","【-】","【"&amp;SUBSTITUTE(TEXT(BE7,"#,##0.00"),"-","△")&amp;"】"))</f>
        <v>【34.77】</v>
      </c>
      <c r="BF6" s="21">
        <f>IF(BF7="",NA(),BF7)</f>
        <v>283.49</v>
      </c>
      <c r="BG6" s="21">
        <f t="shared" ref="BG6:BO6" si="7">IF(BG7="",NA(),BG7)</f>
        <v>275.64999999999998</v>
      </c>
      <c r="BH6" s="21">
        <f t="shared" si="7"/>
        <v>279.3</v>
      </c>
      <c r="BI6" s="21">
        <f t="shared" si="7"/>
        <v>280.45999999999998</v>
      </c>
      <c r="BJ6" s="21">
        <f t="shared" si="7"/>
        <v>277.19</v>
      </c>
      <c r="BK6" s="21">
        <f t="shared" si="7"/>
        <v>684.74</v>
      </c>
      <c r="BL6" s="21">
        <f t="shared" si="7"/>
        <v>654.91999999999996</v>
      </c>
      <c r="BM6" s="21">
        <f t="shared" si="7"/>
        <v>654.71</v>
      </c>
      <c r="BN6" s="21">
        <f t="shared" si="7"/>
        <v>783.8</v>
      </c>
      <c r="BO6" s="21">
        <f t="shared" si="7"/>
        <v>778.81</v>
      </c>
      <c r="BP6" s="20" t="str">
        <f>IF(BP7="","",IF(BP7="-","【-】","【"&amp;SUBSTITUTE(TEXT(BP7,"#,##0.00"),"-","△")&amp;"】"))</f>
        <v>【786.37】</v>
      </c>
      <c r="BQ6" s="21">
        <f>IF(BQ7="",NA(),BQ7)</f>
        <v>99.86</v>
      </c>
      <c r="BR6" s="21">
        <f t="shared" ref="BR6:BZ6" si="8">IF(BR7="",NA(),BR7)</f>
        <v>94.17</v>
      </c>
      <c r="BS6" s="21">
        <f t="shared" si="8"/>
        <v>91.96</v>
      </c>
      <c r="BT6" s="21">
        <f t="shared" si="8"/>
        <v>87.08</v>
      </c>
      <c r="BU6" s="21">
        <f t="shared" si="8"/>
        <v>89.81</v>
      </c>
      <c r="BV6" s="21">
        <f t="shared" si="8"/>
        <v>65.33</v>
      </c>
      <c r="BW6" s="21">
        <f t="shared" si="8"/>
        <v>65.39</v>
      </c>
      <c r="BX6" s="21">
        <f t="shared" si="8"/>
        <v>65.37</v>
      </c>
      <c r="BY6" s="21">
        <f t="shared" si="8"/>
        <v>68.11</v>
      </c>
      <c r="BZ6" s="21">
        <f t="shared" si="8"/>
        <v>67.23</v>
      </c>
      <c r="CA6" s="20" t="str">
        <f>IF(CA7="","",IF(CA7="-","【-】","【"&amp;SUBSTITUTE(TEXT(CA7,"#,##0.00"),"-","△")&amp;"】"))</f>
        <v>【60.65】</v>
      </c>
      <c r="CB6" s="21">
        <f>IF(CB7="",NA(),CB7)</f>
        <v>165.88</v>
      </c>
      <c r="CC6" s="21">
        <f t="shared" ref="CC6:CK6" si="9">IF(CC7="",NA(),CC7)</f>
        <v>176.04</v>
      </c>
      <c r="CD6" s="21">
        <f t="shared" si="9"/>
        <v>180.01</v>
      </c>
      <c r="CE6" s="21">
        <f t="shared" si="9"/>
        <v>192.49</v>
      </c>
      <c r="CF6" s="21">
        <f t="shared" si="9"/>
        <v>193.9</v>
      </c>
      <c r="CG6" s="21">
        <f t="shared" si="9"/>
        <v>227.43</v>
      </c>
      <c r="CH6" s="21">
        <f t="shared" si="9"/>
        <v>230.88</v>
      </c>
      <c r="CI6" s="21">
        <f t="shared" si="9"/>
        <v>228.99</v>
      </c>
      <c r="CJ6" s="21">
        <f t="shared" si="9"/>
        <v>222.41</v>
      </c>
      <c r="CK6" s="21">
        <f t="shared" si="9"/>
        <v>228.21</v>
      </c>
      <c r="CL6" s="20" t="str">
        <f>IF(CL7="","",IF(CL7="-","【-】","【"&amp;SUBSTITUTE(TEXT(CL7,"#,##0.00"),"-","△")&amp;"】"))</f>
        <v>【256.97】</v>
      </c>
      <c r="CM6" s="21">
        <f>IF(CM7="",NA(),CM7)</f>
        <v>60.66</v>
      </c>
      <c r="CN6" s="21">
        <f t="shared" ref="CN6:CV6" si="10">IF(CN7="",NA(),CN7)</f>
        <v>60.55</v>
      </c>
      <c r="CO6" s="21">
        <f t="shared" si="10"/>
        <v>60.19</v>
      </c>
      <c r="CP6" s="21">
        <f t="shared" si="10"/>
        <v>59.91</v>
      </c>
      <c r="CQ6" s="21">
        <f t="shared" si="10"/>
        <v>59.91</v>
      </c>
      <c r="CR6" s="21">
        <f t="shared" si="10"/>
        <v>56.01</v>
      </c>
      <c r="CS6" s="21">
        <f t="shared" si="10"/>
        <v>56.72</v>
      </c>
      <c r="CT6" s="21">
        <f t="shared" si="10"/>
        <v>54.06</v>
      </c>
      <c r="CU6" s="21">
        <f t="shared" si="10"/>
        <v>55.26</v>
      </c>
      <c r="CV6" s="21">
        <f t="shared" si="10"/>
        <v>54.54</v>
      </c>
      <c r="CW6" s="20" t="str">
        <f>IF(CW7="","",IF(CW7="-","【-】","【"&amp;SUBSTITUTE(TEXT(CW7,"#,##0.00"),"-","△")&amp;"】"))</f>
        <v>【61.14】</v>
      </c>
      <c r="CX6" s="21">
        <f>IF(CX7="",NA(),CX7)</f>
        <v>82.61</v>
      </c>
      <c r="CY6" s="21">
        <f t="shared" ref="CY6:DG6" si="11">IF(CY7="",NA(),CY7)</f>
        <v>83.59</v>
      </c>
      <c r="CZ6" s="21">
        <f t="shared" si="11"/>
        <v>84.29</v>
      </c>
      <c r="DA6" s="21">
        <f t="shared" si="11"/>
        <v>84.43</v>
      </c>
      <c r="DB6" s="21">
        <f t="shared" si="11"/>
        <v>85.81</v>
      </c>
      <c r="DC6" s="21">
        <f t="shared" si="11"/>
        <v>89.77</v>
      </c>
      <c r="DD6" s="21">
        <f t="shared" si="11"/>
        <v>90.04</v>
      </c>
      <c r="DE6" s="21">
        <f t="shared" si="11"/>
        <v>90.11</v>
      </c>
      <c r="DF6" s="21">
        <f t="shared" si="11"/>
        <v>90.52</v>
      </c>
      <c r="DG6" s="21">
        <f t="shared" si="11"/>
        <v>90.3</v>
      </c>
      <c r="DH6" s="20" t="str">
        <f>IF(DH7="","",IF(DH7="-","【-】","【"&amp;SUBSTITUTE(TEXT(DH7,"#,##0.00"),"-","△")&amp;"】"))</f>
        <v>【86.91】</v>
      </c>
      <c r="DI6" s="21">
        <f>IF(DI7="",NA(),DI7)</f>
        <v>3.88</v>
      </c>
      <c r="DJ6" s="21">
        <f t="shared" ref="DJ6:DR6" si="12">IF(DJ7="",NA(),DJ7)</f>
        <v>7.6</v>
      </c>
      <c r="DK6" s="21">
        <f t="shared" si="12"/>
        <v>10.85</v>
      </c>
      <c r="DL6" s="21">
        <f t="shared" si="12"/>
        <v>13.57</v>
      </c>
      <c r="DM6" s="21">
        <f t="shared" si="12"/>
        <v>16.7</v>
      </c>
      <c r="DN6" s="21">
        <f t="shared" si="12"/>
        <v>22.69</v>
      </c>
      <c r="DO6" s="21">
        <f t="shared" si="12"/>
        <v>24.32</v>
      </c>
      <c r="DP6" s="21">
        <f t="shared" si="12"/>
        <v>28.19</v>
      </c>
      <c r="DQ6" s="21">
        <f t="shared" si="12"/>
        <v>24.8</v>
      </c>
      <c r="DR6" s="21">
        <f t="shared" si="12"/>
        <v>28.12</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0.44</v>
      </c>
      <c r="EK6" s="21">
        <f t="shared" si="14"/>
        <v>0.04</v>
      </c>
      <c r="EL6" s="21">
        <f t="shared" si="14"/>
        <v>0.02</v>
      </c>
      <c r="EM6" s="21">
        <f t="shared" si="14"/>
        <v>0.02</v>
      </c>
      <c r="EN6" s="21">
        <f t="shared" si="14"/>
        <v>0.01</v>
      </c>
      <c r="EO6" s="20" t="str">
        <f>IF(EO7="","",IF(EO7="-","【-】","【"&amp;SUBSTITUTE(TEXT(EO7,"#,##0.00"),"-","△")&amp;"】"))</f>
        <v>【0.03】</v>
      </c>
    </row>
    <row r="7" spans="1:148" s="22" customFormat="1" x14ac:dyDescent="0.15">
      <c r="A7" s="14"/>
      <c r="B7" s="23">
        <v>2021</v>
      </c>
      <c r="C7" s="23">
        <v>242161</v>
      </c>
      <c r="D7" s="23">
        <v>46</v>
      </c>
      <c r="E7" s="23">
        <v>17</v>
      </c>
      <c r="F7" s="23">
        <v>5</v>
      </c>
      <c r="G7" s="23">
        <v>0</v>
      </c>
      <c r="H7" s="23" t="s">
        <v>96</v>
      </c>
      <c r="I7" s="23" t="s">
        <v>97</v>
      </c>
      <c r="J7" s="23" t="s">
        <v>98</v>
      </c>
      <c r="K7" s="23" t="s">
        <v>99</v>
      </c>
      <c r="L7" s="23" t="s">
        <v>100</v>
      </c>
      <c r="M7" s="23" t="s">
        <v>101</v>
      </c>
      <c r="N7" s="24" t="s">
        <v>102</v>
      </c>
      <c r="O7" s="24">
        <v>60.13</v>
      </c>
      <c r="P7" s="24">
        <v>18.510000000000002</v>
      </c>
      <c r="Q7" s="24">
        <v>100</v>
      </c>
      <c r="R7" s="24">
        <v>4950</v>
      </c>
      <c r="S7" s="24">
        <v>88325</v>
      </c>
      <c r="T7" s="24">
        <v>558.23</v>
      </c>
      <c r="U7" s="24">
        <v>158.22</v>
      </c>
      <c r="V7" s="24">
        <v>16253</v>
      </c>
      <c r="W7" s="24">
        <v>10.58</v>
      </c>
      <c r="X7" s="24">
        <v>1536.2</v>
      </c>
      <c r="Y7" s="24">
        <v>99.44</v>
      </c>
      <c r="Z7" s="24">
        <v>109.34</v>
      </c>
      <c r="AA7" s="24">
        <v>111.72</v>
      </c>
      <c r="AB7" s="24">
        <v>111.48</v>
      </c>
      <c r="AC7" s="24">
        <v>112.74</v>
      </c>
      <c r="AD7" s="24">
        <v>100.99</v>
      </c>
      <c r="AE7" s="24">
        <v>101.27</v>
      </c>
      <c r="AF7" s="24">
        <v>101.91</v>
      </c>
      <c r="AG7" s="24">
        <v>103.09</v>
      </c>
      <c r="AH7" s="24">
        <v>102.11</v>
      </c>
      <c r="AI7" s="24">
        <v>104.16</v>
      </c>
      <c r="AJ7" s="24">
        <v>6.58</v>
      </c>
      <c r="AK7" s="24">
        <v>0</v>
      </c>
      <c r="AL7" s="24">
        <v>0</v>
      </c>
      <c r="AM7" s="24">
        <v>0</v>
      </c>
      <c r="AN7" s="24">
        <v>0</v>
      </c>
      <c r="AO7" s="24">
        <v>149.02000000000001</v>
      </c>
      <c r="AP7" s="24">
        <v>137.09</v>
      </c>
      <c r="AQ7" s="24">
        <v>127.98</v>
      </c>
      <c r="AR7" s="24">
        <v>101.24</v>
      </c>
      <c r="AS7" s="24">
        <v>124.9</v>
      </c>
      <c r="AT7" s="24">
        <v>128.22999999999999</v>
      </c>
      <c r="AU7" s="24">
        <v>38.93</v>
      </c>
      <c r="AV7" s="24">
        <v>44.36</v>
      </c>
      <c r="AW7" s="24">
        <v>54.84</v>
      </c>
      <c r="AX7" s="24">
        <v>41.39</v>
      </c>
      <c r="AY7" s="24">
        <v>35.18</v>
      </c>
      <c r="AZ7" s="24">
        <v>38.119999999999997</v>
      </c>
      <c r="BA7" s="24">
        <v>43.5</v>
      </c>
      <c r="BB7" s="24">
        <v>44.14</v>
      </c>
      <c r="BC7" s="24">
        <v>37.24</v>
      </c>
      <c r="BD7" s="24">
        <v>33.58</v>
      </c>
      <c r="BE7" s="24">
        <v>34.770000000000003</v>
      </c>
      <c r="BF7" s="24">
        <v>283.49</v>
      </c>
      <c r="BG7" s="24">
        <v>275.64999999999998</v>
      </c>
      <c r="BH7" s="24">
        <v>279.3</v>
      </c>
      <c r="BI7" s="24">
        <v>280.45999999999998</v>
      </c>
      <c r="BJ7" s="24">
        <v>277.19</v>
      </c>
      <c r="BK7" s="24">
        <v>684.74</v>
      </c>
      <c r="BL7" s="24">
        <v>654.91999999999996</v>
      </c>
      <c r="BM7" s="24">
        <v>654.71</v>
      </c>
      <c r="BN7" s="24">
        <v>783.8</v>
      </c>
      <c r="BO7" s="24">
        <v>778.81</v>
      </c>
      <c r="BP7" s="24">
        <v>786.37</v>
      </c>
      <c r="BQ7" s="24">
        <v>99.86</v>
      </c>
      <c r="BR7" s="24">
        <v>94.17</v>
      </c>
      <c r="BS7" s="24">
        <v>91.96</v>
      </c>
      <c r="BT7" s="24">
        <v>87.08</v>
      </c>
      <c r="BU7" s="24">
        <v>89.81</v>
      </c>
      <c r="BV7" s="24">
        <v>65.33</v>
      </c>
      <c r="BW7" s="24">
        <v>65.39</v>
      </c>
      <c r="BX7" s="24">
        <v>65.37</v>
      </c>
      <c r="BY7" s="24">
        <v>68.11</v>
      </c>
      <c r="BZ7" s="24">
        <v>67.23</v>
      </c>
      <c r="CA7" s="24">
        <v>60.65</v>
      </c>
      <c r="CB7" s="24">
        <v>165.88</v>
      </c>
      <c r="CC7" s="24">
        <v>176.04</v>
      </c>
      <c r="CD7" s="24">
        <v>180.01</v>
      </c>
      <c r="CE7" s="24">
        <v>192.49</v>
      </c>
      <c r="CF7" s="24">
        <v>193.9</v>
      </c>
      <c r="CG7" s="24">
        <v>227.43</v>
      </c>
      <c r="CH7" s="24">
        <v>230.88</v>
      </c>
      <c r="CI7" s="24">
        <v>228.99</v>
      </c>
      <c r="CJ7" s="24">
        <v>222.41</v>
      </c>
      <c r="CK7" s="24">
        <v>228.21</v>
      </c>
      <c r="CL7" s="24">
        <v>256.97000000000003</v>
      </c>
      <c r="CM7" s="24">
        <v>60.66</v>
      </c>
      <c r="CN7" s="24">
        <v>60.55</v>
      </c>
      <c r="CO7" s="24">
        <v>60.19</v>
      </c>
      <c r="CP7" s="24">
        <v>59.91</v>
      </c>
      <c r="CQ7" s="24">
        <v>59.91</v>
      </c>
      <c r="CR7" s="24">
        <v>56.01</v>
      </c>
      <c r="CS7" s="24">
        <v>56.72</v>
      </c>
      <c r="CT7" s="24">
        <v>54.06</v>
      </c>
      <c r="CU7" s="24">
        <v>55.26</v>
      </c>
      <c r="CV7" s="24">
        <v>54.54</v>
      </c>
      <c r="CW7" s="24">
        <v>61.14</v>
      </c>
      <c r="CX7" s="24">
        <v>82.61</v>
      </c>
      <c r="CY7" s="24">
        <v>83.59</v>
      </c>
      <c r="CZ7" s="24">
        <v>84.29</v>
      </c>
      <c r="DA7" s="24">
        <v>84.43</v>
      </c>
      <c r="DB7" s="24">
        <v>85.81</v>
      </c>
      <c r="DC7" s="24">
        <v>89.77</v>
      </c>
      <c r="DD7" s="24">
        <v>90.04</v>
      </c>
      <c r="DE7" s="24">
        <v>90.11</v>
      </c>
      <c r="DF7" s="24">
        <v>90.52</v>
      </c>
      <c r="DG7" s="24">
        <v>90.3</v>
      </c>
      <c r="DH7" s="24">
        <v>86.91</v>
      </c>
      <c r="DI7" s="24">
        <v>3.88</v>
      </c>
      <c r="DJ7" s="24">
        <v>7.6</v>
      </c>
      <c r="DK7" s="24">
        <v>10.85</v>
      </c>
      <c r="DL7" s="24">
        <v>13.57</v>
      </c>
      <c r="DM7" s="24">
        <v>16.7</v>
      </c>
      <c r="DN7" s="24">
        <v>22.69</v>
      </c>
      <c r="DO7" s="24">
        <v>24.32</v>
      </c>
      <c r="DP7" s="24">
        <v>28.19</v>
      </c>
      <c r="DQ7" s="24">
        <v>24.8</v>
      </c>
      <c r="DR7" s="24">
        <v>28.12</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0.44</v>
      </c>
      <c r="EK7" s="24">
        <v>0.04</v>
      </c>
      <c r="EL7" s="24">
        <v>0.02</v>
      </c>
      <c r="EM7" s="24">
        <v>0.02</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2022-12-01T01:35:46Z</dcterms:created>
  <dcterms:modified xsi:type="dcterms:W3CDTF">2023-01-25T06:28:27Z</dcterms:modified>
  <cp:category/>
</cp:coreProperties>
</file>