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3決算）\経営比較分析表\"/>
    </mc:Choice>
  </mc:AlternateContent>
  <workbookProtection workbookAlgorithmName="SHA-512" workbookHashValue="+uEBwoeYMDWiFJMcCuUbgv2TdkdeKovwTx4zGFGlP9NJGQeuVbeZ50G75efzf4lfaD5Dov18b3HQmvweDtSjyQ==" workbookSaltValue="k8Yo/uW/+JlqWeqfBU2gA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I10" i="4"/>
  <c r="BB8" i="4"/>
  <c r="AL8" i="4"/>
  <c r="AD8" i="4"/>
  <c r="W8" i="4"/>
  <c r="P8" i="4"/>
  <c r="I8" i="4"/>
  <c r="B8" i="4"/>
  <c r="B6" i="4"/>
</calcChain>
</file>

<file path=xl/sharedStrings.xml><?xml version="1.0" encoding="utf-8"?>
<sst xmlns="http://schemas.openxmlformats.org/spreadsheetml/2006/main" count="253" uniqueCount="115">
  <si>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</si>
  <si>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</si>
  <si>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</si>
  <si>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</si>
  <si>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</si>
  <si>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</si>
  <si>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</si>
  <si>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</si>
  <si>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</si>
  <si>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</si>
  <si>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</si>
  <si>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</si>
  <si>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</si>
  <si>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</si>
  <si>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</si>
  <si>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</si>
  <si>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</si>
  <si>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</si>
  <si>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</si>
  <si>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</si>
  <si>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</si>
  <si>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</si>
  <si>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</si>
  <si>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</si>
  <si>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</si>
  <si>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</si>
  <si>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</si>
  <si>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</si>
  <si>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</si>
  <si>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</si>
  <si>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</si>
  <si>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</si>
  <si>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</si>
  <si>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</si>
  <si>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</si>
  <si>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</si>
  <si>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</si>
  <si>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</si>
  <si>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</si>
  <si>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</si>
  <si>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</si>
  <si>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</si>
  <si>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</si>
  <si>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</si>
  <si>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</si>
  <si>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</si>
  <si>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</si>
  <si>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</si>
  <si>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</si>
  <si>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</si>
  <si>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</si>
  <si>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</si>
  <si>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</si>
  <si>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</si>
  <si>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</si>
  <si>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</si>
  <si>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</si>
  <si>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</si>
  <si>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</si>
  <si>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</si>
  <si>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</si>
  <si>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</si>
  <si>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</si>
  <si>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</si>
  <si>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</si>
  <si>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</si>
  <si>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</si>
  <si>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</si>
  <si>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</si>
  <si>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</si>
  <si>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</si>
  <si>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</si>
  <si>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</si>
  <si>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</si>
  <si>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</si>
  <si>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</si>
  <si>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</si>
  <si>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</si>
  <si>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</si>
  <si>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</si>
  <si>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</si>
  <si>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</si>
  <si>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</si>
  <si>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</si>
  <si>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</si>
  <si>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</si>
  <si>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</si>
  <si>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</si>
  <si>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</si>
  <si>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</si>
  <si>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</si>
  <si>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</si>
  <si>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</si>
  <si>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</si>
  <si>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</si>
  <si>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</si>
  <si>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</si>
  <si>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</si>
  <si>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</si>
  <si>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</si>
  <si>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</si>
  <si>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</si>
  <si>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</si>
  <si>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</si>
  <si>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</si>
  <si>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</si>
  <si>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</si>
  <si>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</si>
  <si>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</si>
  <si>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</si>
  <si>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</si>
  <si>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</si>
  <si>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経常収支比率は100％以上であり、単年度収支としては黒字を維持しているが、実態は一般会計繰入金に依存している。
　企業債残高対事業規模比率については、今後事業の面的拡大の計画が無いことから、引き続き低減傾向で推移していくと見込まれる。
　経費回収率については、類似団体平均値よりは高いものの、事業の性質として、浄化槽の人槽に応じた維持管理費が必要となることから経費の削減が進めにくいこともあり、汚水処理費が使用料により賄われていない状況である。
</t>
    <rPh sb="112" eb="114">
      <t>ミコ</t>
    </rPh>
    <rPh sb="181" eb="183">
      <t>ケイヒ</t>
    </rPh>
    <rPh sb="217" eb="219">
      <t>ジョウキョウ</t>
    </rPh>
    <phoneticPr fontId="4"/>
  </si>
  <si>
    <t>　現在、約240基の市町村設置型合併浄化槽を設置、管理している。
　最も古いもので供用開始から15年以上が経過しており、資産の老朽化度合を示す有形固定資産減価償却率は類似団体平均値より高い値となっている。
　このため、保守点検結果に基づく修繕を適切に行っていく必要がある。</t>
    <rPh sb="92" eb="93">
      <t>タカ</t>
    </rPh>
    <rPh sb="122" eb="124">
      <t>テキセツ</t>
    </rPh>
    <phoneticPr fontId="4"/>
  </si>
  <si>
    <t>　当該事業は青山地域の一部のみで実施されており、今後面的に拡大する予定が無いため、既存施設の維持管理が主体となるが、設備の老朽化に伴い修繕等に係る経費の増加が見込まれることから、経営は厳しさを増すものと予想される。
　現状では経常収支比率は黒字となっているものの、一般会計繰入金に依存しており、使用料収入で維持管理費が賄えていない状況である。
　このため、他のセグメントと合わせて使用料の改定を行うこととしているが、事業規模が小さく効率性に課題があることから、現実的な使用料水準によるセグメント単体での収支改善には限界がある。</t>
    <rPh sb="109" eb="111">
      <t>ゲンジョウ</t>
    </rPh>
    <rPh sb="153" eb="155">
      <t>イジ</t>
    </rPh>
    <rPh sb="155" eb="158">
      <t>カンリヒ</t>
    </rPh>
    <rPh sb="178" eb="179">
      <t>タ</t>
    </rPh>
    <rPh sb="186" eb="187">
      <t>ア</t>
    </rPh>
    <rPh sb="190" eb="193">
      <t>シヨウリョウ</t>
    </rPh>
    <rPh sb="194" eb="196">
      <t>カイテイ</t>
    </rPh>
    <rPh sb="197" eb="198">
      <t>オコナ</t>
    </rPh>
    <rPh sb="208" eb="210">
      <t>ジギョウ</t>
    </rPh>
    <rPh sb="210" eb="212">
      <t>キボ</t>
    </rPh>
    <rPh sb="213" eb="214">
      <t>チイ</t>
    </rPh>
    <rPh sb="216" eb="219">
      <t>コウリツセイ</t>
    </rPh>
    <rPh sb="220" eb="22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</si>
</sst>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5B-4044-A980-6AA546CDDF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25B-4044-A980-6AA546CDDF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52.11</c:v>
                </c:pt>
                <c:pt idx="1">
                  <c:v>52.11</c:v>
                </c:pt>
                <c:pt idx="2">
                  <c:v>52.11</c:v>
                </c:pt>
                <c:pt idx="3">
                  <c:v>52.11</c:v>
                </c:pt>
                <c:pt idx="4">
                  <c:v>64.790000000000006</c:v>
                </c:pt>
              </c:numCache>
            </c:numRef>
          </c:val>
          <c:extLst>
            <c:ext xmlns:c16="http://schemas.microsoft.com/office/drawing/2014/chart" uri="{C3380CC4-5D6E-409C-BE32-E72D297353CC}">
              <c16:uniqueId val="{00000000-8428-40C1-8DBA-D657956094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59.64</c:v>
                </c:pt>
                <c:pt idx="3">
                  <c:v>58.19</c:v>
                </c:pt>
                <c:pt idx="4">
                  <c:v>56.52</c:v>
                </c:pt>
              </c:numCache>
            </c:numRef>
          </c:val>
          <c:smooth val="0"/>
          <c:extLst>
            <c:ext xmlns:c16="http://schemas.microsoft.com/office/drawing/2014/chart" uri="{C3380CC4-5D6E-409C-BE32-E72D297353CC}">
              <c16:uniqueId val="{00000001-8428-40C1-8DBA-D657956094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5FC-499D-B991-4E78E17A91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90.63</c:v>
                </c:pt>
                <c:pt idx="3">
                  <c:v>87.8</c:v>
                </c:pt>
                <c:pt idx="4">
                  <c:v>88.43</c:v>
                </c:pt>
              </c:numCache>
            </c:numRef>
          </c:val>
          <c:smooth val="0"/>
          <c:extLst>
            <c:ext xmlns:c16="http://schemas.microsoft.com/office/drawing/2014/chart" uri="{C3380CC4-5D6E-409C-BE32-E72D297353CC}">
              <c16:uniqueId val="{00000001-D5FC-499D-B991-4E78E17A91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105.75</c:v>
                </c:pt>
                <c:pt idx="1">
                  <c:v>101.2</c:v>
                </c:pt>
                <c:pt idx="2">
                  <c:v>104.16</c:v>
                </c:pt>
                <c:pt idx="3">
                  <c:v>101.15</c:v>
                </c:pt>
                <c:pt idx="4">
                  <c:v>102.87</c:v>
                </c:pt>
              </c:numCache>
            </c:numRef>
          </c:val>
          <c:extLst>
            <c:ext xmlns:c16="http://schemas.microsoft.com/office/drawing/2014/chart" uri="{C3380CC4-5D6E-409C-BE32-E72D297353CC}">
              <c16:uniqueId val="{00000000-7791-462D-BEBE-E78AA00003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93.44</c:v>
                </c:pt>
                <c:pt idx="1">
                  <c:v>90.02</c:v>
                </c:pt>
                <c:pt idx="2">
                  <c:v>96.05</c:v>
                </c:pt>
                <c:pt idx="3">
                  <c:v>99.03</c:v>
                </c:pt>
                <c:pt idx="4">
                  <c:v>100.41</c:v>
                </c:pt>
              </c:numCache>
            </c:numRef>
          </c:val>
          <c:smooth val="0"/>
          <c:extLst>
            <c:ext xmlns:c16="http://schemas.microsoft.com/office/drawing/2014/chart" uri="{C3380CC4-5D6E-409C-BE32-E72D297353CC}">
              <c16:uniqueId val="{00000001-7791-462D-BEBE-E78AA00003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4.83</c:v>
                </c:pt>
                <c:pt idx="1">
                  <c:v>9.65</c:v>
                </c:pt>
                <c:pt idx="2">
                  <c:v>14.48</c:v>
                </c:pt>
                <c:pt idx="3">
                  <c:v>19.3</c:v>
                </c:pt>
                <c:pt idx="4">
                  <c:v>24.13</c:v>
                </c:pt>
              </c:numCache>
            </c:numRef>
          </c:val>
          <c:extLst>
            <c:ext xmlns:c16="http://schemas.microsoft.com/office/drawing/2014/chart" uri="{C3380CC4-5D6E-409C-BE32-E72D297353CC}">
              <c16:uniqueId val="{00000000-2BD7-4003-8E09-13C656289F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16.420000000000002</c:v>
                </c:pt>
                <c:pt idx="1">
                  <c:v>16.41</c:v>
                </c:pt>
                <c:pt idx="2">
                  <c:v>23.76</c:v>
                </c:pt>
                <c:pt idx="3">
                  <c:v>15.74</c:v>
                </c:pt>
                <c:pt idx="4">
                  <c:v>21.02</c:v>
                </c:pt>
              </c:numCache>
            </c:numRef>
          </c:val>
          <c:smooth val="0"/>
          <c:extLst>
            <c:ext xmlns:c16="http://schemas.microsoft.com/office/drawing/2014/chart" uri="{C3380CC4-5D6E-409C-BE32-E72D297353CC}">
              <c16:uniqueId val="{00000001-2BD7-4003-8E09-13C656289F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77-4ECC-91D1-2F0C4379A5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F77-4ECC-91D1-2F0C4379A5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5.0999999999999996</c:v>
                </c:pt>
                <c:pt idx="1">
                  <c:v>0</c:v>
                </c:pt>
                <c:pt idx="2">
                  <c:v>0</c:v>
                </c:pt>
                <c:pt idx="3">
                  <c:v>0</c:v>
                </c:pt>
                <c:pt idx="4">
                  <c:v>0</c:v>
                </c:pt>
              </c:numCache>
            </c:numRef>
          </c:val>
          <c:extLst>
            <c:ext xmlns:c16="http://schemas.microsoft.com/office/drawing/2014/chart" uri="{C3380CC4-5D6E-409C-BE32-E72D297353CC}">
              <c16:uniqueId val="{00000000-FB0A-41C2-B809-A833E2CA4C4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123.58</c:v>
                </c:pt>
                <c:pt idx="1">
                  <c:v>221.28</c:v>
                </c:pt>
                <c:pt idx="2">
                  <c:v>123.82</c:v>
                </c:pt>
                <c:pt idx="3">
                  <c:v>74.239999999999995</c:v>
                </c:pt>
                <c:pt idx="4">
                  <c:v>83.92</c:v>
                </c:pt>
              </c:numCache>
            </c:numRef>
          </c:val>
          <c:smooth val="0"/>
          <c:extLst>
            <c:ext xmlns:c16="http://schemas.microsoft.com/office/drawing/2014/chart" uri="{C3380CC4-5D6E-409C-BE32-E72D297353CC}">
              <c16:uniqueId val="{00000001-FB0A-41C2-B809-A833E2CA4C4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757.19</c:v>
                </c:pt>
                <c:pt idx="1">
                  <c:v>638.80999999999995</c:v>
                </c:pt>
                <c:pt idx="2">
                  <c:v>311.92</c:v>
                </c:pt>
                <c:pt idx="3">
                  <c:v>308.01</c:v>
                </c:pt>
                <c:pt idx="4">
                  <c:v>293.58</c:v>
                </c:pt>
              </c:numCache>
            </c:numRef>
          </c:val>
          <c:extLst>
            <c:ext xmlns:c16="http://schemas.microsoft.com/office/drawing/2014/chart" uri="{C3380CC4-5D6E-409C-BE32-E72D297353CC}">
              <c16:uniqueId val="{00000000-F3E9-46B9-9E1E-6190152130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172.39</c:v>
                </c:pt>
                <c:pt idx="1">
                  <c:v>113.42</c:v>
                </c:pt>
                <c:pt idx="2">
                  <c:v>89.72</c:v>
                </c:pt>
                <c:pt idx="3">
                  <c:v>100.47</c:v>
                </c:pt>
                <c:pt idx="4">
                  <c:v>122.71</c:v>
                </c:pt>
              </c:numCache>
            </c:numRef>
          </c:val>
          <c:smooth val="0"/>
          <c:extLst>
            <c:ext xmlns:c16="http://schemas.microsoft.com/office/drawing/2014/chart" uri="{C3380CC4-5D6E-409C-BE32-E72D297353CC}">
              <c16:uniqueId val="{00000001-F3E9-46B9-9E1E-6190152130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167.29</c:v>
                </c:pt>
                <c:pt idx="1">
                  <c:v>161.72999999999999</c:v>
                </c:pt>
                <c:pt idx="2">
                  <c:v>155.35</c:v>
                </c:pt>
                <c:pt idx="3">
                  <c:v>149.07</c:v>
                </c:pt>
                <c:pt idx="4">
                  <c:v>141.02000000000001</c:v>
                </c:pt>
              </c:numCache>
            </c:numRef>
          </c:val>
          <c:extLst>
            <c:ext xmlns:c16="http://schemas.microsoft.com/office/drawing/2014/chart" uri="{C3380CC4-5D6E-409C-BE32-E72D297353CC}">
              <c16:uniqueId val="{00000000-1893-4BCA-91D0-7C79B80FD1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270.57</c:v>
                </c:pt>
                <c:pt idx="3">
                  <c:v>294.27</c:v>
                </c:pt>
                <c:pt idx="4">
                  <c:v>294.08999999999997</c:v>
                </c:pt>
              </c:numCache>
            </c:numRef>
          </c:val>
          <c:smooth val="0"/>
          <c:extLst>
            <c:ext xmlns:c16="http://schemas.microsoft.com/office/drawing/2014/chart" uri="{C3380CC4-5D6E-409C-BE32-E72D297353CC}">
              <c16:uniqueId val="{00000001-1893-4BCA-91D0-7C79B80FD1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73.37</c:v>
                </c:pt>
                <c:pt idx="1">
                  <c:v>67.48</c:v>
                </c:pt>
                <c:pt idx="2">
                  <c:v>70.78</c:v>
                </c:pt>
                <c:pt idx="3">
                  <c:v>67.739999999999995</c:v>
                </c:pt>
                <c:pt idx="4">
                  <c:v>67.959999999999994</c:v>
                </c:pt>
              </c:numCache>
            </c:numRef>
          </c:val>
          <c:extLst>
            <c:ext xmlns:c16="http://schemas.microsoft.com/office/drawing/2014/chart" uri="{C3380CC4-5D6E-409C-BE32-E72D297353CC}">
              <c16:uniqueId val="{00000000-8892-495B-8ED7-7DF3FEFC91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62.5</c:v>
                </c:pt>
                <c:pt idx="3">
                  <c:v>60.59</c:v>
                </c:pt>
                <c:pt idx="4">
                  <c:v>60</c:v>
                </c:pt>
              </c:numCache>
            </c:numRef>
          </c:val>
          <c:smooth val="0"/>
          <c:extLst>
            <c:ext xmlns:c16="http://schemas.microsoft.com/office/drawing/2014/chart" uri="{C3380CC4-5D6E-409C-BE32-E72D297353CC}">
              <c16:uniqueId val="{00000001-8892-495B-8ED7-7DF3FEFC91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408.42</c:v>
                </c:pt>
                <c:pt idx="1">
                  <c:v>440</c:v>
                </c:pt>
                <c:pt idx="2">
                  <c:v>417.07</c:v>
                </c:pt>
                <c:pt idx="3">
                  <c:v>432.49</c:v>
                </c:pt>
                <c:pt idx="4">
                  <c:v>432.25</c:v>
                </c:pt>
              </c:numCache>
            </c:numRef>
          </c:val>
          <c:extLst>
            <c:ext xmlns:c16="http://schemas.microsoft.com/office/drawing/2014/chart" uri="{C3380CC4-5D6E-409C-BE32-E72D297353CC}">
              <c16:uniqueId val="{00000000-74AB-4E5F-B29F-60CE834041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269.33</c:v>
                </c:pt>
                <c:pt idx="3">
                  <c:v>280.23</c:v>
                </c:pt>
                <c:pt idx="4">
                  <c:v>282.70999999999998</c:v>
                </c:pt>
              </c:numCache>
            </c:numRef>
          </c:val>
          <c:smooth val="0"/>
          <c:extLst>
            <c:ext xmlns:c16="http://schemas.microsoft.com/office/drawing/2014/chart" uri="{C3380CC4-5D6E-409C-BE32-E72D297353CC}">
              <c16:uniqueId val="{00000001-74AB-4E5F-B29F-60CE834041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伊賀市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自治体職員</v>
      </c>
      <c r="AE8" s="41"/>
      <c r="AF8" s="41"/>
      <c r="AG8" s="41"/>
      <c r="AH8" s="41"/>
      <c r="AI8" s="41"/>
      <c r="AJ8" s="41"/>
      <c r="AK8" s="3"/>
      <c r="AL8" s="42">
        <f>データ!S6</f>
        <v>88325</v>
      </c>
      <c r="AM8" s="42"/>
      <c r="AN8" s="42"/>
      <c r="AO8" s="42"/>
      <c r="AP8" s="42"/>
      <c r="AQ8" s="42"/>
      <c r="AR8" s="42"/>
      <c r="AS8" s="42"/>
      <c r="AT8" s="35">
        <f>データ!T6</f>
        <v>558.23</v>
      </c>
      <c r="AU8" s="35"/>
      <c r="AV8" s="35"/>
      <c r="AW8" s="35"/>
      <c r="AX8" s="35"/>
      <c r="AY8" s="35"/>
      <c r="AZ8" s="35"/>
      <c r="BA8" s="35"/>
      <c r="BB8" s="35">
        <f>データ!U6</f>
        <v>158.22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41.72</v>
      </c>
      <c r="J10" s="35"/>
      <c r="K10" s="35"/>
      <c r="L10" s="35"/>
      <c r="M10" s="35"/>
      <c r="N10" s="35"/>
      <c r="O10" s="35"/>
      <c r="P10" s="35">
        <f>データ!P6</f>
        <v>0.75</v>
      </c>
      <c r="Q10" s="35"/>
      <c r="R10" s="35"/>
      <c r="S10" s="35"/>
      <c r="T10" s="35"/>
      <c r="U10" s="35"/>
      <c r="V10" s="35"/>
      <c r="W10" s="35">
        <f>データ!Q6</f>
        <v>100</v>
      </c>
      <c r="X10" s="35"/>
      <c r="Y10" s="35"/>
      <c r="Z10" s="35"/>
      <c r="AA10" s="35"/>
      <c r="AB10" s="35"/>
      <c r="AC10" s="35"/>
      <c r="AD10" s="42">
        <f>データ!R6</f>
        <v>5500</v>
      </c>
      <c r="AE10" s="42"/>
      <c r="AF10" s="42"/>
      <c r="AG10" s="42"/>
      <c r="AH10" s="42"/>
      <c r="AI10" s="42"/>
      <c r="AJ10" s="42"/>
      <c r="AK10" s="2"/>
      <c r="AL10" s="42">
        <f>データ!V6</f>
        <v>657</v>
      </c>
      <c r="AM10" s="42"/>
      <c r="AN10" s="42"/>
      <c r="AO10" s="42"/>
      <c r="AP10" s="42"/>
      <c r="AQ10" s="42"/>
      <c r="AR10" s="42"/>
      <c r="AS10" s="42"/>
      <c r="AT10" s="35">
        <f>データ!W6</f>
        <v>20.75</v>
      </c>
      <c r="AU10" s="35"/>
      <c r="AV10" s="35"/>
      <c r="AW10" s="35"/>
      <c r="AX10" s="35"/>
      <c r="AY10" s="35"/>
      <c r="AZ10" s="35"/>
      <c r="BA10" s="35"/>
      <c r="BB10" s="35">
        <f>データ!X6</f>
        <v>31.66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eK0rrCu82olrIDY4gZ+BZbLibx4nE4S/SiAsFkHx2r5+f3Xb/HmwmfnyJvQFeORfCypf1NnksUq/5hYw+vu87g==" saltValue="iHn4ZNu7wQupi0qFlAjh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242161</v>
      </c>
      <c r="D6" s="19">
        <f t="shared" si="3"/>
        <v>46</v>
      </c>
      <c r="E6" s="19">
        <f t="shared" si="3"/>
        <v>18</v>
      </c>
      <c r="F6" s="19">
        <f t="shared" si="3"/>
        <v>0</v>
      </c>
      <c r="G6" s="19">
        <f t="shared" si="3"/>
        <v>0</v>
      </c>
      <c r="H6" s="19" t="str">
        <f t="shared" si="3"/>
        <v>三重県　伊賀市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41.72</v>
      </c>
      <c r="P6" s="20">
        <f t="shared" si="3"/>
        <v>0.75</v>
      </c>
      <c r="Q6" s="20">
        <f t="shared" si="3"/>
        <v>100</v>
      </c>
      <c r="R6" s="20">
        <f t="shared" si="3"/>
        <v>5500</v>
      </c>
      <c r="S6" s="20">
        <f t="shared" si="3"/>
        <v>88325</v>
      </c>
      <c r="T6" s="20">
        <f t="shared" si="3"/>
        <v>558.23</v>
      </c>
      <c r="U6" s="20">
        <f t="shared" si="3"/>
        <v>158.22</v>
      </c>
      <c r="V6" s="20">
        <f t="shared" si="3"/>
        <v>657</v>
      </c>
      <c r="W6" s="20">
        <f t="shared" si="3"/>
        <v>20.75</v>
      </c>
      <c r="X6" s="20">
        <f t="shared" si="3"/>
        <v>31.66</v>
      </c>
      <c r="Y6" s="21">
        <f>IF(Y7="",NA(),Y7)</f>
        <v>105.75</v>
      </c>
      <c r="Z6" s="21">
        <f t="shared" ref="Z6:AH6" si="4">IF(Z7="",NA(),Z7)</f>
        <v>101.2</v>
      </c>
      <c r="AA6" s="21">
        <f t="shared" si="4"/>
        <v>104.16</v>
      </c>
      <c r="AB6" s="21">
        <f t="shared" si="4"/>
        <v>101.15</v>
      </c>
      <c r="AC6" s="21">
        <f t="shared" si="4"/>
        <v>102.87</v>
      </c>
      <c r="AD6" s="21">
        <f t="shared" si="4"/>
        <v>93.44</v>
      </c>
      <c r="AE6" s="21">
        <f t="shared" si="4"/>
        <v>90.02</v>
      </c>
      <c r="AF6" s="21">
        <f t="shared" si="4"/>
        <v>96.05</v>
      </c>
      <c r="AG6" s="21">
        <f t="shared" si="4"/>
        <v>99.03</v>
      </c>
      <c r="AH6" s="21">
        <f t="shared" si="4"/>
        <v>100.41</v>
      </c>
      <c r="AI6" s="20" t="str">
        <f>IF(AI7="","",IF(AI7="-","【-】","【"&amp;SUBSTITUTE(TEXT(AI7,"#,##0.00"),"-","△")&amp;"】"))</f>
        <v>【98.81】</v>
      </c>
      <c r="AJ6" s="21">
        <f>IF(AJ7="",NA(),AJ7)</f>
        <v>5.0999999999999996</v>
      </c>
      <c r="AK6" s="20">
        <f t="shared" ref="AK6:AS6" si="5">IF(AK7="",NA(),AK7)</f>
        <v>0</v>
      </c>
      <c r="AL6" s="20">
        <f t="shared" si="5"/>
        <v>0</v>
      </c>
      <c r="AM6" s="20">
        <f t="shared" si="5"/>
        <v>0</v>
      </c>
      <c r="AN6" s="20">
        <f t="shared" si="5"/>
        <v>0</v>
      </c>
      <c r="AO6" s="21">
        <f t="shared" si="5"/>
        <v>123.58</v>
      </c>
      <c r="AP6" s="21">
        <f t="shared" si="5"/>
        <v>221.28</v>
      </c>
      <c r="AQ6" s="21">
        <f t="shared" si="5"/>
        <v>123.82</v>
      </c>
      <c r="AR6" s="21">
        <f t="shared" si="5"/>
        <v>74.239999999999995</v>
      </c>
      <c r="AS6" s="21">
        <f t="shared" si="5"/>
        <v>83.92</v>
      </c>
      <c r="AT6" s="20" t="str">
        <f>IF(AT7="","",IF(AT7="-","【-】","【"&amp;SUBSTITUTE(TEXT(AT7,"#,##0.00"),"-","△")&amp;"】"))</f>
        <v>【102.81】</v>
      </c>
      <c r="AU6" s="21">
        <f>IF(AU7="",NA(),AU7)</f>
        <v>757.19</v>
      </c>
      <c r="AV6" s="21">
        <f t="shared" ref="AV6:BD6" si="6">IF(AV7="",NA(),AV7)</f>
        <v>638.80999999999995</v>
      </c>
      <c r="AW6" s="21">
        <f t="shared" si="6"/>
        <v>311.92</v>
      </c>
      <c r="AX6" s="21">
        <f t="shared" si="6"/>
        <v>308.01</v>
      </c>
      <c r="AY6" s="21">
        <f t="shared" si="6"/>
        <v>293.58</v>
      </c>
      <c r="AZ6" s="21">
        <f t="shared" si="6"/>
        <v>172.39</v>
      </c>
      <c r="BA6" s="21">
        <f t="shared" si="6"/>
        <v>113.42</v>
      </c>
      <c r="BB6" s="21">
        <f t="shared" si="6"/>
        <v>89.72</v>
      </c>
      <c r="BC6" s="21">
        <f t="shared" si="6"/>
        <v>100.47</v>
      </c>
      <c r="BD6" s="21">
        <f t="shared" si="6"/>
        <v>122.71</v>
      </c>
      <c r="BE6" s="20" t="str">
        <f>IF(BE7="","",IF(BE7="-","【-】","【"&amp;SUBSTITUTE(TEXT(BE7,"#,##0.00"),"-","△")&amp;"】"))</f>
        <v>【112.20】</v>
      </c>
      <c r="BF6" s="21">
        <f>IF(BF7="",NA(),BF7)</f>
        <v>167.29</v>
      </c>
      <c r="BG6" s="21">
        <f t="shared" ref="BG6:BO6" si="7">IF(BG7="",NA(),BG7)</f>
        <v>161.72999999999999</v>
      </c>
      <c r="BH6" s="21">
        <f t="shared" si="7"/>
        <v>155.35</v>
      </c>
      <c r="BI6" s="21">
        <f t="shared" si="7"/>
        <v>149.07</v>
      </c>
      <c r="BJ6" s="21">
        <f t="shared" si="7"/>
        <v>141.02000000000001</v>
      </c>
      <c r="BK6" s="21">
        <f t="shared" si="7"/>
        <v>407.42</v>
      </c>
      <c r="BL6" s="21">
        <f t="shared" si="7"/>
        <v>386.46</v>
      </c>
      <c r="BM6" s="21">
        <f t="shared" si="7"/>
        <v>270.57</v>
      </c>
      <c r="BN6" s="21">
        <f t="shared" si="7"/>
        <v>294.27</v>
      </c>
      <c r="BO6" s="21">
        <f t="shared" si="7"/>
        <v>294.08999999999997</v>
      </c>
      <c r="BP6" s="20" t="str">
        <f>IF(BP7="","",IF(BP7="-","【-】","【"&amp;SUBSTITUTE(TEXT(BP7,"#,##0.00"),"-","△")&amp;"】"))</f>
        <v>【310.14】</v>
      </c>
      <c r="BQ6" s="21">
        <f>IF(BQ7="",NA(),BQ7)</f>
        <v>73.37</v>
      </c>
      <c r="BR6" s="21">
        <f t="shared" ref="BR6:BZ6" si="8">IF(BR7="",NA(),BR7)</f>
        <v>67.48</v>
      </c>
      <c r="BS6" s="21">
        <f t="shared" si="8"/>
        <v>70.78</v>
      </c>
      <c r="BT6" s="21">
        <f t="shared" si="8"/>
        <v>67.739999999999995</v>
      </c>
      <c r="BU6" s="21">
        <f t="shared" si="8"/>
        <v>67.959999999999994</v>
      </c>
      <c r="BV6" s="21">
        <f t="shared" si="8"/>
        <v>57.08</v>
      </c>
      <c r="BW6" s="21">
        <f t="shared" si="8"/>
        <v>55.85</v>
      </c>
      <c r="BX6" s="21">
        <f t="shared" si="8"/>
        <v>62.5</v>
      </c>
      <c r="BY6" s="21">
        <f t="shared" si="8"/>
        <v>60.59</v>
      </c>
      <c r="BZ6" s="21">
        <f t="shared" si="8"/>
        <v>60</v>
      </c>
      <c r="CA6" s="20" t="str">
        <f>IF(CA7="","",IF(CA7="-","【-】","【"&amp;SUBSTITUTE(TEXT(CA7,"#,##0.00"),"-","△")&amp;"】"))</f>
        <v>【57.71】</v>
      </c>
      <c r="CB6" s="21">
        <f>IF(CB7="",NA(),CB7)</f>
        <v>408.42</v>
      </c>
      <c r="CC6" s="21">
        <f t="shared" ref="CC6:CK6" si="9">IF(CC7="",NA(),CC7)</f>
        <v>440</v>
      </c>
      <c r="CD6" s="21">
        <f t="shared" si="9"/>
        <v>417.07</v>
      </c>
      <c r="CE6" s="21">
        <f t="shared" si="9"/>
        <v>432.49</v>
      </c>
      <c r="CF6" s="21">
        <f t="shared" si="9"/>
        <v>432.25</v>
      </c>
      <c r="CG6" s="21">
        <f t="shared" si="9"/>
        <v>286.86</v>
      </c>
      <c r="CH6" s="21">
        <f t="shared" si="9"/>
        <v>287.91000000000003</v>
      </c>
      <c r="CI6" s="21">
        <f t="shared" si="9"/>
        <v>269.33</v>
      </c>
      <c r="CJ6" s="21">
        <f t="shared" si="9"/>
        <v>280.23</v>
      </c>
      <c r="CK6" s="21">
        <f t="shared" si="9"/>
        <v>282.70999999999998</v>
      </c>
      <c r="CL6" s="20" t="str">
        <f>IF(CL7="","",IF(CL7="-","【-】","【"&amp;SUBSTITUTE(TEXT(CL7,"#,##0.00"),"-","△")&amp;"】"))</f>
        <v>【286.17】</v>
      </c>
      <c r="CM6" s="21">
        <f>IF(CM7="",NA(),CM7)</f>
        <v>52.11</v>
      </c>
      <c r="CN6" s="21">
        <f t="shared" ref="CN6:CV6" si="10">IF(CN7="",NA(),CN7)</f>
        <v>52.11</v>
      </c>
      <c r="CO6" s="21">
        <f t="shared" si="10"/>
        <v>52.11</v>
      </c>
      <c r="CP6" s="21">
        <f t="shared" si="10"/>
        <v>52.11</v>
      </c>
      <c r="CQ6" s="21">
        <f t="shared" si="10"/>
        <v>64.790000000000006</v>
      </c>
      <c r="CR6" s="21">
        <f t="shared" si="10"/>
        <v>57.22</v>
      </c>
      <c r="CS6" s="21">
        <f t="shared" si="10"/>
        <v>54.93</v>
      </c>
      <c r="CT6" s="21">
        <f t="shared" si="10"/>
        <v>59.64</v>
      </c>
      <c r="CU6" s="21">
        <f t="shared" si="10"/>
        <v>58.19</v>
      </c>
      <c r="CV6" s="21">
        <f t="shared" si="10"/>
        <v>56.52</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90.63</v>
      </c>
      <c r="DF6" s="21">
        <f t="shared" si="11"/>
        <v>87.8</v>
      </c>
      <c r="DG6" s="21">
        <f t="shared" si="11"/>
        <v>88.43</v>
      </c>
      <c r="DH6" s="20" t="str">
        <f>IF(DH7="","",IF(DH7="-","【-】","【"&amp;SUBSTITUTE(TEXT(DH7,"#,##0.00"),"-","△")&amp;"】"))</f>
        <v>【83.38】</v>
      </c>
      <c r="DI6" s="21">
        <f>IF(DI7="",NA(),DI7)</f>
        <v>4.83</v>
      </c>
      <c r="DJ6" s="21">
        <f t="shared" ref="DJ6:DR6" si="12">IF(DJ7="",NA(),DJ7)</f>
        <v>9.65</v>
      </c>
      <c r="DK6" s="21">
        <f t="shared" si="12"/>
        <v>14.48</v>
      </c>
      <c r="DL6" s="21">
        <f t="shared" si="12"/>
        <v>19.3</v>
      </c>
      <c r="DM6" s="21">
        <f t="shared" si="12"/>
        <v>24.13</v>
      </c>
      <c r="DN6" s="21">
        <f t="shared" si="12"/>
        <v>16.420000000000002</v>
      </c>
      <c r="DO6" s="21">
        <f t="shared" si="12"/>
        <v>16.41</v>
      </c>
      <c r="DP6" s="21">
        <f t="shared" si="12"/>
        <v>23.76</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242161</v>
      </c>
      <c r="D7" s="23">
        <v>46</v>
      </c>
      <c r="E7" s="23">
        <v>18</v>
      </c>
      <c r="F7" s="23">
        <v>0</v>
      </c>
      <c r="G7" s="23">
        <v>0</v>
      </c>
      <c r="H7" s="23" t="s">
        <v>95</v>
      </c>
      <c r="I7" s="23" t="s">
        <v>96</v>
      </c>
      <c r="J7" s="23" t="s">
        <v>97</v>
      </c>
      <c r="K7" s="23" t="s">
        <v>98</v>
      </c>
      <c r="L7" s="23" t="s">
        <v>99</v>
      </c>
      <c r="M7" s="23" t="s">
        <v>100</v>
      </c>
      <c r="N7" s="24" t="s">
        <v>101</v>
      </c>
      <c r="O7" s="24">
        <v>41.72</v>
      </c>
      <c r="P7" s="24">
        <v>0.75</v>
      </c>
      <c r="Q7" s="24">
        <v>100</v>
      </c>
      <c r="R7" s="24">
        <v>5500</v>
      </c>
      <c r="S7" s="24">
        <v>88325</v>
      </c>
      <c r="T7" s="24">
        <v>558.23</v>
      </c>
      <c r="U7" s="24">
        <v>158.22</v>
      </c>
      <c r="V7" s="24">
        <v>657</v>
      </c>
      <c r="W7" s="24">
        <v>20.75</v>
      </c>
      <c r="X7" s="24">
        <v>31.66</v>
      </c>
      <c r="Y7" s="24">
        <v>105.75</v>
      </c>
      <c r="Z7" s="24">
        <v>101.2</v>
      </c>
      <c r="AA7" s="24">
        <v>104.16</v>
      </c>
      <c r="AB7" s="24">
        <v>101.15</v>
      </c>
      <c r="AC7" s="24">
        <v>102.87</v>
      </c>
      <c r="AD7" s="24">
        <v>93.44</v>
      </c>
      <c r="AE7" s="24">
        <v>90.02</v>
      </c>
      <c r="AF7" s="24">
        <v>96.05</v>
      </c>
      <c r="AG7" s="24">
        <v>99.03</v>
      </c>
      <c r="AH7" s="24">
        <v>100.41</v>
      </c>
      <c r="AI7" s="24">
        <v>98.81</v>
      </c>
      <c r="AJ7" s="24">
        <v>5.0999999999999996</v>
      </c>
      <c r="AK7" s="24">
        <v>0</v>
      </c>
      <c r="AL7" s="24">
        <v>0</v>
      </c>
      <c r="AM7" s="24">
        <v>0</v>
      </c>
      <c r="AN7" s="24">
        <v>0</v>
      </c>
      <c r="AO7" s="24">
        <v>123.58</v>
      </c>
      <c r="AP7" s="24">
        <v>221.28</v>
      </c>
      <c r="AQ7" s="24">
        <v>123.82</v>
      </c>
      <c r="AR7" s="24">
        <v>74.239999999999995</v>
      </c>
      <c r="AS7" s="24">
        <v>83.92</v>
      </c>
      <c r="AT7" s="24">
        <v>102.81</v>
      </c>
      <c r="AU7" s="24">
        <v>757.19</v>
      </c>
      <c r="AV7" s="24">
        <v>638.80999999999995</v>
      </c>
      <c r="AW7" s="24">
        <v>311.92</v>
      </c>
      <c r="AX7" s="24">
        <v>308.01</v>
      </c>
      <c r="AY7" s="24">
        <v>293.58</v>
      </c>
      <c r="AZ7" s="24">
        <v>172.39</v>
      </c>
      <c r="BA7" s="24">
        <v>113.42</v>
      </c>
      <c r="BB7" s="24">
        <v>89.72</v>
      </c>
      <c r="BC7" s="24">
        <v>100.47</v>
      </c>
      <c r="BD7" s="24">
        <v>122.71</v>
      </c>
      <c r="BE7" s="24">
        <v>112.2</v>
      </c>
      <c r="BF7" s="24">
        <v>167.29</v>
      </c>
      <c r="BG7" s="24">
        <v>161.72999999999999</v>
      </c>
      <c r="BH7" s="24">
        <v>155.35</v>
      </c>
      <c r="BI7" s="24">
        <v>149.07</v>
      </c>
      <c r="BJ7" s="24">
        <v>141.02000000000001</v>
      </c>
      <c r="BK7" s="24">
        <v>407.42</v>
      </c>
      <c r="BL7" s="24">
        <v>386.46</v>
      </c>
      <c r="BM7" s="24">
        <v>270.57</v>
      </c>
      <c r="BN7" s="24">
        <v>294.27</v>
      </c>
      <c r="BO7" s="24">
        <v>294.08999999999997</v>
      </c>
      <c r="BP7" s="24">
        <v>310.14</v>
      </c>
      <c r="BQ7" s="24">
        <v>73.37</v>
      </c>
      <c r="BR7" s="24">
        <v>67.48</v>
      </c>
      <c r="BS7" s="24">
        <v>70.78</v>
      </c>
      <c r="BT7" s="24">
        <v>67.739999999999995</v>
      </c>
      <c r="BU7" s="24">
        <v>67.959999999999994</v>
      </c>
      <c r="BV7" s="24">
        <v>57.08</v>
      </c>
      <c r="BW7" s="24">
        <v>55.85</v>
      </c>
      <c r="BX7" s="24">
        <v>62.5</v>
      </c>
      <c r="BY7" s="24">
        <v>60.59</v>
      </c>
      <c r="BZ7" s="24">
        <v>60</v>
      </c>
      <c r="CA7" s="24">
        <v>57.71</v>
      </c>
      <c r="CB7" s="24">
        <v>408.42</v>
      </c>
      <c r="CC7" s="24">
        <v>440</v>
      </c>
      <c r="CD7" s="24">
        <v>417.07</v>
      </c>
      <c r="CE7" s="24">
        <v>432.49</v>
      </c>
      <c r="CF7" s="24">
        <v>432.25</v>
      </c>
      <c r="CG7" s="24">
        <v>286.86</v>
      </c>
      <c r="CH7" s="24">
        <v>287.91000000000003</v>
      </c>
      <c r="CI7" s="24">
        <v>269.33</v>
      </c>
      <c r="CJ7" s="24">
        <v>280.23</v>
      </c>
      <c r="CK7" s="24">
        <v>282.70999999999998</v>
      </c>
      <c r="CL7" s="24">
        <v>286.17</v>
      </c>
      <c r="CM7" s="24">
        <v>52.11</v>
      </c>
      <c r="CN7" s="24">
        <v>52.11</v>
      </c>
      <c r="CO7" s="24">
        <v>52.11</v>
      </c>
      <c r="CP7" s="24">
        <v>52.11</v>
      </c>
      <c r="CQ7" s="24">
        <v>64.790000000000006</v>
      </c>
      <c r="CR7" s="24">
        <v>57.22</v>
      </c>
      <c r="CS7" s="24">
        <v>54.93</v>
      </c>
      <c r="CT7" s="24">
        <v>59.64</v>
      </c>
      <c r="CU7" s="24">
        <v>58.19</v>
      </c>
      <c r="CV7" s="24">
        <v>56.52</v>
      </c>
      <c r="CW7" s="24">
        <v>56.8</v>
      </c>
      <c r="CX7" s="24">
        <v>100</v>
      </c>
      <c r="CY7" s="24">
        <v>100</v>
      </c>
      <c r="CZ7" s="24">
        <v>100</v>
      </c>
      <c r="DA7" s="24">
        <v>100</v>
      </c>
      <c r="DB7" s="24">
        <v>100</v>
      </c>
      <c r="DC7" s="24">
        <v>67.290000000000006</v>
      </c>
      <c r="DD7" s="24">
        <v>65.569999999999993</v>
      </c>
      <c r="DE7" s="24">
        <v>90.63</v>
      </c>
      <c r="DF7" s="24">
        <v>87.8</v>
      </c>
      <c r="DG7" s="24">
        <v>88.43</v>
      </c>
      <c r="DH7" s="24">
        <v>83.38</v>
      </c>
      <c r="DI7" s="24">
        <v>4.83</v>
      </c>
      <c r="DJ7" s="24">
        <v>9.65</v>
      </c>
      <c r="DK7" s="24">
        <v>14.48</v>
      </c>
      <c r="DL7" s="24">
        <v>19.3</v>
      </c>
      <c r="DM7" s="24">
        <v>24.13</v>
      </c>
      <c r="DN7" s="24">
        <v>16.420000000000002</v>
      </c>
      <c r="DO7" s="24">
        <v>16.41</v>
      </c>
      <c r="DP7" s="24">
        <v>23.76</v>
      </c>
      <c r="DQ7" s="24">
        <v>15.74</v>
      </c>
      <c r="DR7" s="24">
        <v>21.02</v>
      </c>
      <c r="DS7" s="24">
        <v>19.84</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2023-01-20T06:04:13Z</cp:lastPrinted>
  <dcterms:created xsi:type="dcterms:W3CDTF">2022-12-01T01:41:25Z</dcterms:created>
  <dcterms:modified xsi:type="dcterms:W3CDTF">2023-01-25T06:28:07Z</dcterms:modified>
  <cp:category/>
</cp:coreProperties>
</file>