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miyata-hiroshi\Desktop\【経営比較分析表】2021_242152_46_010\"/>
    </mc:Choice>
  </mc:AlternateContent>
  <xr:revisionPtr revIDLastSave="0" documentId="13_ncr:1_{9F20C86F-1848-481F-8E53-59CA4F825DE6}" xr6:coauthVersionLast="36" xr6:coauthVersionMax="36" xr10:uidLastSave="{00000000-0000-0000-0000-000000000000}"/>
  <workbookProtection workbookAlgorithmName="SHA-512" workbookHashValue="cadCz+pQA5hfxmKcuCmgkb0ss+wSrO8qOTpCp2Ma77zNZbaNpUhH0pOUCL/nK8QWOXv+VSzg4O0Nr85f8RlUUg==" workbookSaltValue="eVqqpcuFrUqqt5ZaWl/GA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B10" i="4" s="1"/>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E85" i="4"/>
  <c r="BB10" i="4"/>
  <c r="AT10" i="4"/>
  <c r="AL10" i="4"/>
  <c r="I10" i="4"/>
  <c r="BB8" i="4"/>
  <c r="AT8" i="4"/>
  <c r="AD8" i="4"/>
  <c r="W8" i="4"/>
  <c r="I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<sst xmlns="http://schemas.openxmlformats.org/spreadsheetml/2006/main" count="228" uniqueCount="114">
  <si>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</si>
  <si>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</si>
  <si>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</si>
  <si>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</si>
  <si>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</si>
  <si>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</si>
  <si>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</si>
  <si>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</si>
  <si>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</si>
  <si>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</si>
  <si>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</si>
  <si>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</si>
  <si>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</si>
  <si>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</si>
  <si>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</si>
  <si>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</si>
  <si>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</si>
  <si>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</si>
  <si>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</si>
  <si>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</si>
  <si>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</si>
  <si>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</si>
  <si>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</si>
  <si>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</si>
  <si>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</si>
  <si>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</si>
  <si>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</si>
  <si>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</si>
  <si>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</si>
  <si>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</si>
  <si>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</si>
  <si>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</si>
  <si>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</si>
  <si>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</si>
  <si>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</si>
  <si>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</si>
  <si>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</si>
  <si>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</si>
  <si>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</si>
  <si>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</si>
  <si>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</si>
  <si>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</si>
  <si>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</si>
  <si>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</si>
  <si>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</si>
  <si>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</si>
  <si>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</si>
  <si>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</si>
  <si>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</si>
  <si>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</si>
  <si>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</si>
  <si>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</si>
  <si>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</si>
  <si>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</si>
  <si>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</si>
  <si>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</si>
  <si>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</si>
  <si>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</si>
  <si>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</si>
  <si>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</si>
  <si>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</si>
  <si>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</si>
  <si>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</si>
  <si>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</si>
  <si>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</si>
  <si>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</si>
  <si>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</si>
  <si>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</si>
  <si>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</si>
  <si>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</si>
  <si>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</si>
  <si>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</si>
  <si>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</si>
  <si>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</si>
  <si>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</si>
  <si>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</si>
  <si>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</si>
  <si>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</si>
  <si>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</si>
  <si>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</si>
  <si>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</si>
  <si>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</si>
  <si>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</si>
  <si>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</si>
  <si>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</si>
  <si>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</si>
  <si>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</si>
  <si>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</si>
  <si>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</si>
  <si>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</si>
  <si>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</si>
  <si>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</si>
  <si>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</si>
  <si>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</si>
  <si>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</si>
  <si>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</si>
  <si>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</si>
  <si>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</si>
  <si>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</si>
  <si>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</si>
  <si>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</si>
  <si>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</si>
  <si>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</si>
  <si>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</si>
  <si>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</si>
  <si>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</si>
  <si>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</si>
  <si>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</si>
  <si>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</si>
  <si>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</si>
  <si>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</si>
  <si>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法定耐用年数を越えた管路延長の割合を表す管路経年化率は、類似団体及び全国平均値より低いが、今後耐用年数を迎える管路が増えることが見込まれています。
　また当年度に更新した管路延長の割合を表す管路更新率が類似団体平均値及び全国平均値より大幅に低いことから、改良が十分行われているとはいえず、老朽化が進行している状況にあり、計画的に管路更新事業を進めていく必要があります。
　高齢化や人口減少に伴い給水収益が減少していくことが予想される中で、企業債残高対給水収益比率が類似団体平均値よりも低いため、管路の更新投資を増やすため、企業債や国庫補助金等を活用し、財源を確保したうえ老朽化施設の改良を実施していきます。
</t>
    <rPh sb="217" eb="218">
      <t>ナカ</t>
    </rPh>
    <rPh sb="248" eb="250">
      <t>カンロ</t>
    </rPh>
    <rPh sb="251" eb="253">
      <t>コウシン</t>
    </rPh>
    <rPh sb="253" eb="255">
      <t>トウシ</t>
    </rPh>
    <rPh sb="256" eb="257">
      <t>フ</t>
    </rPh>
    <rPh sb="266" eb="270">
      <t>コッコホジョ</t>
    </rPh>
    <rPh sb="270" eb="271">
      <t>キン</t>
    </rPh>
    <rPh sb="271" eb="272">
      <t>トウ</t>
    </rPh>
    <rPh sb="273" eb="275">
      <t>カツヨウ</t>
    </rPh>
    <rPh sb="280" eb="282">
      <t>カクホ</t>
    </rPh>
    <phoneticPr fontId="4"/>
  </si>
  <si>
    <r>
      <t xml:space="preserve"> 単年度収支が黒字であることを示す経常収支比率が類似団体平均値よりも高い状態であり、累積欠損金も発生していません。また1年以内に支払うべき債務に対する支払能力を表す流動比率も全国平均値を上まわり、ほぼ類似団体平均値並みで現在のところ健全経営であると考えます。
　施設の稼動が収益につながっているかを判断する有収率は前年度に続き今年度も上昇し、類似団体より3.23ポイント高い状況となりましたが、給水された水量に対し収益に結びついていない水量（漏水等）を改善し、更なる費用削減を図るため、計画的に漏水調査を行い有収率の向上に努めていきます。
　</t>
    </r>
    <r>
      <rPr>
        <sz val="10.5"/>
        <rFont val="ＭＳ ゴシック"/>
        <family val="3"/>
        <charset val="128"/>
      </rPr>
      <t>また、施設利用率が類似団体平均値に比べ10ポイント以上低い状態が続き、給水原価も47.23円程高くなっています。これは、当市が季節によって水需要に大きな変動がある観光地のため、8月のお盆期間もしくは、年末年始時期の帰省客や観光客の増加で水道使用量がピークを迎えるという状況が、大きな要因になっています。ピーク時に供給不足にならないように設備投資を行ってきたため、それ以外の期間は設備過剰となって施設利用率が低下、給水原価も高くなっています。</t>
    </r>
    <r>
      <rPr>
        <sz val="10.5"/>
        <color theme="1"/>
        <rFont val="ＭＳ ゴシック"/>
        <family val="3"/>
        <charset val="128"/>
      </rPr>
      <t xml:space="preserve">
　常時安定給水できる設備規模が必要であるため、
安易に効率性を上げるための設備縮小はできないが、人口減少及び高齢化等に伴い年間水道使用量が減少していることから、可能な範囲内で施設の統廃合や縮小を検討していく必要があります。
</t>
    </r>
    <rPh sb="157" eb="158">
      <t>マエ</t>
    </rPh>
    <rPh sb="161" eb="162">
      <t>ツヅ</t>
    </rPh>
    <rPh sb="163" eb="166">
      <t>コンネンド</t>
    </rPh>
    <rPh sb="167" eb="169">
      <t>ジョウショウ</t>
    </rPh>
    <rPh sb="371" eb="373">
      <t>ネンマツ</t>
    </rPh>
    <rPh sb="373" eb="375">
      <t>ネンシ</t>
    </rPh>
    <rPh sb="375" eb="377">
      <t>ジキ</t>
    </rPh>
    <rPh sb="425" eb="426">
      <t>ジ</t>
    </rPh>
    <rPh sb="572" eb="574">
      <t>カノウ</t>
    </rPh>
    <rPh sb="575" eb="578">
      <t>ハンイナイ</t>
    </rPh>
    <rPh sb="579" eb="581">
      <t>シセツ</t>
    </rPh>
    <rPh sb="582" eb="585">
      <t>トウハイゴウ</t>
    </rPh>
    <rPh sb="586" eb="588">
      <t>シュクショウ</t>
    </rPh>
    <rPh sb="589" eb="591">
      <t>ケントウ</t>
    </rPh>
    <rPh sb="595" eb="597">
      <t>ヒツヨウ</t>
    </rPh>
    <phoneticPr fontId="4"/>
  </si>
  <si>
    <t>　経常収支比率、流動比率とも100％を超えていることから、比較的良好な経営状況といえます。少子高齢化、人口減少による給水収益の減少や、施設の老朽化等による有収率の低下、施設更新費用の増加など、将来の経営環境は厳しくなっていくことが予想されます。
　今後も引き続き、「志摩市水道事業経営戦略」「水道事業基本計画」に基づき、基幹施設の耐震化、経年管の布設替、経年施設の更新など将来に向けての投資を計画的に実行しつつ、不要な投資の抑制・適正化を図りつつ国庫補助金・起債等を含めた財源確保についても積極的に活用し、将来にわたって安定的に事業を継続できるよう、経営の効率化、健全化を図っていきます。
　</t>
    <rPh sb="124" eb="126">
      <t>コンゴ</t>
    </rPh>
    <rPh sb="127" eb="128">
      <t>ヒ</t>
    </rPh>
    <rPh sb="129" eb="130">
      <t>ツヅ</t>
    </rPh>
    <rPh sb="160" eb="162">
      <t>キカン</t>
    </rPh>
    <rPh sb="162" eb="164">
      <t>シセツ</t>
    </rPh>
    <rPh sb="165" eb="168">
      <t>タイシンカ</t>
    </rPh>
    <rPh sb="206" eb="208">
      <t>フヨウ</t>
    </rPh>
    <rPh sb="223" eb="228">
      <t>コッコホジョキン</t>
    </rPh>
    <rPh sb="229" eb="232">
      <t>キサイトウ</t>
    </rPh>
    <rPh sb="233" eb="234">
      <t>フク</t>
    </rPh>
    <rPh sb="245" eb="248">
      <t>セッキョクテキ</t>
    </rPh>
    <rPh sb="249" eb="251">
      <t>カツヨウ</t>
    </rPh>
    <rPh sb="253" eb="255">
      <t>ショウライ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</si>
</sst>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0.22</c:v>
                </c:pt>
                <c:pt idx="1">
                  <c:v>0.36</c:v>
                </c:pt>
                <c:pt idx="2">
                  <c:v>7.0000000000000007E-2</c:v>
                </c:pt>
                <c:pt idx="3">
                  <c:v>0.28000000000000003</c:v>
                </c:pt>
                <c:pt idx="4">
                  <c:v>0.11</c:v>
                </c:pt>
              </c:numCache>
            </c:numRef>
          </c:val>
          <c:extLst>
            <c:ext xmlns:c16="http://schemas.microsoft.com/office/drawing/2014/chart" uri="{C3380CC4-5D6E-409C-BE32-E72D297353CC}">
              <c16:uniqueId val="{00000000-811D-4B9A-8721-910A821D7AA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811D-4B9A-8721-910A821D7AA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47.35</c:v>
                </c:pt>
                <c:pt idx="1">
                  <c:v>47.48</c:v>
                </c:pt>
                <c:pt idx="2">
                  <c:v>47.23</c:v>
                </c:pt>
                <c:pt idx="3">
                  <c:v>45.28</c:v>
                </c:pt>
                <c:pt idx="4">
                  <c:v>43.5</c:v>
                </c:pt>
              </c:numCache>
            </c:numRef>
          </c:val>
          <c:extLst>
            <c:ext xmlns:c16="http://schemas.microsoft.com/office/drawing/2014/chart" uri="{C3380CC4-5D6E-409C-BE32-E72D297353CC}">
              <c16:uniqueId val="{00000000-8CE0-492D-BB9A-32EBFE2369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59.74</c:v>
                </c:pt>
                <c:pt idx="2">
                  <c:v>59.67</c:v>
                </c:pt>
                <c:pt idx="3">
                  <c:v>60.12</c:v>
                </c:pt>
                <c:pt idx="4">
                  <c:v>60.34</c:v>
                </c:pt>
              </c:numCache>
            </c:numRef>
          </c:val>
          <c:smooth val="0"/>
          <c:extLst>
            <c:ext xmlns:c16="http://schemas.microsoft.com/office/drawing/2014/chart" uri="{C3380CC4-5D6E-409C-BE32-E72D297353CC}">
              <c16:uniqueId val="{00000001-8CE0-492D-BB9A-32EBFE2369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86.45</c:v>
                </c:pt>
                <c:pt idx="1">
                  <c:v>84.65</c:v>
                </c:pt>
                <c:pt idx="2">
                  <c:v>83.74</c:v>
                </c:pt>
                <c:pt idx="3">
                  <c:v>84.54</c:v>
                </c:pt>
                <c:pt idx="4">
                  <c:v>87.42</c:v>
                </c:pt>
              </c:numCache>
            </c:numRef>
          </c:val>
          <c:extLst>
            <c:ext xmlns:c16="http://schemas.microsoft.com/office/drawing/2014/chart" uri="{C3380CC4-5D6E-409C-BE32-E72D297353CC}">
              <c16:uniqueId val="{00000000-3252-42A4-9D97-0677B4F1629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84.8</c:v>
                </c:pt>
                <c:pt idx="2">
                  <c:v>84.6</c:v>
                </c:pt>
                <c:pt idx="3">
                  <c:v>84.24</c:v>
                </c:pt>
                <c:pt idx="4">
                  <c:v>84.19</c:v>
                </c:pt>
              </c:numCache>
            </c:numRef>
          </c:val>
          <c:smooth val="0"/>
          <c:extLst>
            <c:ext xmlns:c16="http://schemas.microsoft.com/office/drawing/2014/chart" uri="{C3380CC4-5D6E-409C-BE32-E72D297353CC}">
              <c16:uniqueId val="{00000001-3252-42A4-9D97-0677B4F1629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118.82</c:v>
                </c:pt>
                <c:pt idx="1">
                  <c:v>125.19</c:v>
                </c:pt>
                <c:pt idx="2">
                  <c:v>116.82</c:v>
                </c:pt>
                <c:pt idx="3">
                  <c:v>103.74</c:v>
                </c:pt>
                <c:pt idx="4">
                  <c:v>113.73</c:v>
                </c:pt>
              </c:numCache>
            </c:numRef>
          </c:val>
          <c:extLst>
            <c:ext xmlns:c16="http://schemas.microsoft.com/office/drawing/2014/chart" uri="{C3380CC4-5D6E-409C-BE32-E72D297353CC}">
              <c16:uniqueId val="{00000000-2F5A-4B25-8E74-A16E8B3C3B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110.66</c:v>
                </c:pt>
                <c:pt idx="2">
                  <c:v>109.01</c:v>
                </c:pt>
                <c:pt idx="3">
                  <c:v>108.83</c:v>
                </c:pt>
                <c:pt idx="4">
                  <c:v>109.23</c:v>
                </c:pt>
              </c:numCache>
            </c:numRef>
          </c:val>
          <c:smooth val="0"/>
          <c:extLst>
            <c:ext xmlns:c16="http://schemas.microsoft.com/office/drawing/2014/chart" uri="{C3380CC4-5D6E-409C-BE32-E72D297353CC}">
              <c16:uniqueId val="{00000001-2F5A-4B25-8E74-A16E8B3C3B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47.61</c:v>
                </c:pt>
                <c:pt idx="1">
                  <c:v>48.73</c:v>
                </c:pt>
                <c:pt idx="2">
                  <c:v>50.11</c:v>
                </c:pt>
                <c:pt idx="3">
                  <c:v>51.77</c:v>
                </c:pt>
                <c:pt idx="4">
                  <c:v>53.66</c:v>
                </c:pt>
              </c:numCache>
            </c:numRef>
          </c:val>
          <c:extLst>
            <c:ext xmlns:c16="http://schemas.microsoft.com/office/drawing/2014/chart" uri="{C3380CC4-5D6E-409C-BE32-E72D297353CC}">
              <c16:uniqueId val="{00000000-F229-4697-899F-43776A3EC4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47.66</c:v>
                </c:pt>
                <c:pt idx="2">
                  <c:v>48.17</c:v>
                </c:pt>
                <c:pt idx="3">
                  <c:v>48.83</c:v>
                </c:pt>
                <c:pt idx="4">
                  <c:v>49.96</c:v>
                </c:pt>
              </c:numCache>
            </c:numRef>
          </c:val>
          <c:smooth val="0"/>
          <c:extLst>
            <c:ext xmlns:c16="http://schemas.microsoft.com/office/drawing/2014/chart" uri="{C3380CC4-5D6E-409C-BE32-E72D297353CC}">
              <c16:uniqueId val="{00000001-F229-4697-899F-43776A3EC4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7.98</c:v>
                </c:pt>
                <c:pt idx="1">
                  <c:v>7.98</c:v>
                </c:pt>
                <c:pt idx="2">
                  <c:v>7.98</c:v>
                </c:pt>
                <c:pt idx="3">
                  <c:v>7.99</c:v>
                </c:pt>
                <c:pt idx="4">
                  <c:v>4.45</c:v>
                </c:pt>
              </c:numCache>
            </c:numRef>
          </c:val>
          <c:extLst>
            <c:ext xmlns:c16="http://schemas.microsoft.com/office/drawing/2014/chart" uri="{C3380CC4-5D6E-409C-BE32-E72D297353CC}">
              <c16:uniqueId val="{00000000-5655-474F-BF63-0604E31390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15.1</c:v>
                </c:pt>
                <c:pt idx="2">
                  <c:v>17.12</c:v>
                </c:pt>
                <c:pt idx="3">
                  <c:v>18.18</c:v>
                </c:pt>
                <c:pt idx="4">
                  <c:v>19.32</c:v>
                </c:pt>
              </c:numCache>
            </c:numRef>
          </c:val>
          <c:smooth val="0"/>
          <c:extLst>
            <c:ext xmlns:c16="http://schemas.microsoft.com/office/drawing/2014/chart" uri="{C3380CC4-5D6E-409C-BE32-E72D297353CC}">
              <c16:uniqueId val="{00000001-5655-474F-BF63-0604E31390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57-43E9-A4BA-98A036037A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2.74</c:v>
                </c:pt>
                <c:pt idx="2">
                  <c:v>3.7</c:v>
                </c:pt>
                <c:pt idx="3">
                  <c:v>4.34</c:v>
                </c:pt>
                <c:pt idx="4">
                  <c:v>4.6900000000000004</c:v>
                </c:pt>
              </c:numCache>
            </c:numRef>
          </c:val>
          <c:smooth val="0"/>
          <c:extLst>
            <c:ext xmlns:c16="http://schemas.microsoft.com/office/drawing/2014/chart" uri="{C3380CC4-5D6E-409C-BE32-E72D297353CC}">
              <c16:uniqueId val="{00000001-3357-43E9-A4BA-98A036037A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346.3</c:v>
                </c:pt>
                <c:pt idx="1">
                  <c:v>457.73</c:v>
                </c:pt>
                <c:pt idx="2">
                  <c:v>484.16</c:v>
                </c:pt>
                <c:pt idx="3">
                  <c:v>598.86</c:v>
                </c:pt>
                <c:pt idx="4">
                  <c:v>551.91999999999996</c:v>
                </c:pt>
              </c:numCache>
            </c:numRef>
          </c:val>
          <c:extLst>
            <c:ext xmlns:c16="http://schemas.microsoft.com/office/drawing/2014/chart" uri="{C3380CC4-5D6E-409C-BE32-E72D297353CC}">
              <c16:uniqueId val="{00000000-1A1D-4E28-A461-CEC2A1BD5A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366.03</c:v>
                </c:pt>
                <c:pt idx="2">
                  <c:v>365.18</c:v>
                </c:pt>
                <c:pt idx="3">
                  <c:v>327.77</c:v>
                </c:pt>
                <c:pt idx="4">
                  <c:v>338.02</c:v>
                </c:pt>
              </c:numCache>
            </c:numRef>
          </c:val>
          <c:smooth val="0"/>
          <c:extLst>
            <c:ext xmlns:c16="http://schemas.microsoft.com/office/drawing/2014/chart" uri="{C3380CC4-5D6E-409C-BE32-E72D297353CC}">
              <c16:uniqueId val="{00000001-1A1D-4E28-A461-CEC2A1BD5A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150.31</c:v>
                </c:pt>
                <c:pt idx="1">
                  <c:v>134.69</c:v>
                </c:pt>
                <c:pt idx="2">
                  <c:v>119.8</c:v>
                </c:pt>
                <c:pt idx="3">
                  <c:v>128.37</c:v>
                </c:pt>
                <c:pt idx="4">
                  <c:v>94.06</c:v>
                </c:pt>
              </c:numCache>
            </c:numRef>
          </c:val>
          <c:extLst>
            <c:ext xmlns:c16="http://schemas.microsoft.com/office/drawing/2014/chart" uri="{C3380CC4-5D6E-409C-BE32-E72D297353CC}">
              <c16:uniqueId val="{00000000-9C6F-42C3-BC3B-0DB4D9E077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370.12</c:v>
                </c:pt>
                <c:pt idx="2">
                  <c:v>371.65</c:v>
                </c:pt>
                <c:pt idx="3">
                  <c:v>397.1</c:v>
                </c:pt>
                <c:pt idx="4">
                  <c:v>379.91</c:v>
                </c:pt>
              </c:numCache>
            </c:numRef>
          </c:val>
          <c:smooth val="0"/>
          <c:extLst>
            <c:ext xmlns:c16="http://schemas.microsoft.com/office/drawing/2014/chart" uri="{C3380CC4-5D6E-409C-BE32-E72D297353CC}">
              <c16:uniqueId val="{00000001-9C6F-42C3-BC3B-0DB4D9E077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119.4</c:v>
                </c:pt>
                <c:pt idx="1">
                  <c:v>121.94</c:v>
                </c:pt>
                <c:pt idx="2">
                  <c:v>116.77</c:v>
                </c:pt>
                <c:pt idx="3">
                  <c:v>103.39</c:v>
                </c:pt>
                <c:pt idx="4">
                  <c:v>115.09</c:v>
                </c:pt>
              </c:numCache>
            </c:numRef>
          </c:val>
          <c:extLst>
            <c:ext xmlns:c16="http://schemas.microsoft.com/office/drawing/2014/chart" uri="{C3380CC4-5D6E-409C-BE32-E72D297353CC}">
              <c16:uniqueId val="{00000000-2BEA-415D-BD37-336157D9ABF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100.42</c:v>
                </c:pt>
                <c:pt idx="2">
                  <c:v>98.77</c:v>
                </c:pt>
                <c:pt idx="3">
                  <c:v>95.79</c:v>
                </c:pt>
                <c:pt idx="4">
                  <c:v>98.3</c:v>
                </c:pt>
              </c:numCache>
            </c:numRef>
          </c:val>
          <c:smooth val="0"/>
          <c:extLst>
            <c:ext xmlns:c16="http://schemas.microsoft.com/office/drawing/2014/chart" uri="{C3380CC4-5D6E-409C-BE32-E72D297353CC}">
              <c16:uniqueId val="{00000001-2BEA-415D-BD37-336157D9ABF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211.86</c:v>
                </c:pt>
                <c:pt idx="1">
                  <c:v>207.77</c:v>
                </c:pt>
                <c:pt idx="2">
                  <c:v>217.53</c:v>
                </c:pt>
                <c:pt idx="3">
                  <c:v>207.64</c:v>
                </c:pt>
                <c:pt idx="4">
                  <c:v>220.93</c:v>
                </c:pt>
              </c:numCache>
            </c:numRef>
          </c:val>
          <c:extLst>
            <c:ext xmlns:c16="http://schemas.microsoft.com/office/drawing/2014/chart" uri="{C3380CC4-5D6E-409C-BE32-E72D297353CC}">
              <c16:uniqueId val="{00000000-D75C-46A9-A692-F849B0C164B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171.67</c:v>
                </c:pt>
                <c:pt idx="2">
                  <c:v>173.67</c:v>
                </c:pt>
                <c:pt idx="3">
                  <c:v>171.13</c:v>
                </c:pt>
                <c:pt idx="4">
                  <c:v>173.7</c:v>
                </c:pt>
              </c:numCache>
            </c:numRef>
          </c:val>
          <c:smooth val="0"/>
          <c:extLst>
            <c:ext xmlns:c16="http://schemas.microsoft.com/office/drawing/2014/chart" uri="{C3380CC4-5D6E-409C-BE32-E72D297353CC}">
              <c16:uniqueId val="{00000001-D75C-46A9-A692-F849B0C164B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8" zoomScaleNormal="100" workbookViewId="0">
      <selection activeCell="AV90" sqref="AV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志摩市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47272</v>
      </c>
      <c r="AM8" s="45"/>
      <c r="AN8" s="45"/>
      <c r="AO8" s="45"/>
      <c r="AP8" s="45"/>
      <c r="AQ8" s="45"/>
      <c r="AR8" s="45"/>
      <c r="AS8" s="45"/>
      <c r="AT8" s="46">
        <f>データ!$S$6</f>
        <v>178.94</v>
      </c>
      <c r="AU8" s="47"/>
      <c r="AV8" s="47"/>
      <c r="AW8" s="47"/>
      <c r="AX8" s="47"/>
      <c r="AY8" s="47"/>
      <c r="AZ8" s="47"/>
      <c r="BA8" s="47"/>
      <c r="BB8" s="48">
        <f>データ!$T$6</f>
        <v>264.18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90.5</v>
      </c>
      <c r="J10" s="47"/>
      <c r="K10" s="47"/>
      <c r="L10" s="47"/>
      <c r="M10" s="47"/>
      <c r="N10" s="47"/>
      <c r="O10" s="81"/>
      <c r="P10" s="48">
        <f>データ!$P$6</f>
        <v>98.57</v>
      </c>
      <c r="Q10" s="48"/>
      <c r="R10" s="48"/>
      <c r="S10" s="48"/>
      <c r="T10" s="48"/>
      <c r="U10" s="48"/>
      <c r="V10" s="48"/>
      <c r="W10" s="45">
        <f>データ!$Q$6</f>
        <v>4389</v>
      </c>
      <c r="X10" s="45"/>
      <c r="Y10" s="45"/>
      <c r="Z10" s="45"/>
      <c r="AA10" s="45"/>
      <c r="AB10" s="45"/>
      <c r="AC10" s="45"/>
      <c r="AD10" s="2"/>
      <c r="AE10" s="2"/>
      <c r="AF10" s="2"/>
      <c r="AG10" s="2"/>
      <c r="AH10" s="2"/>
      <c r="AI10" s="2"/>
      <c r="AJ10" s="2"/>
      <c r="AK10" s="2"/>
      <c r="AL10" s="45">
        <f>データ!$U$6</f>
        <v>46232</v>
      </c>
      <c r="AM10" s="45"/>
      <c r="AN10" s="45"/>
      <c r="AO10" s="45"/>
      <c r="AP10" s="45"/>
      <c r="AQ10" s="45"/>
      <c r="AR10" s="45"/>
      <c r="AS10" s="45"/>
      <c r="AT10" s="46">
        <f>データ!$V$6</f>
        <v>111.6</v>
      </c>
      <c r="AU10" s="47"/>
      <c r="AV10" s="47"/>
      <c r="AW10" s="47"/>
      <c r="AX10" s="47"/>
      <c r="AY10" s="47"/>
      <c r="AZ10" s="47"/>
      <c r="BA10" s="47"/>
      <c r="BB10" s="48">
        <f>データ!$W$6</f>
        <v>414.27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bLKmt++wXlovR0zB+nNSJAC7mX/tTBWTLRYoW3yST4/+XBwpt/bjPJYUvuTOpdBiTRyEeU4X1oNLRvt48FfXw==" saltValue="Dv2CKZuA4nU8mk0wCk4A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242152</v>
      </c>
      <c r="D6" s="20">
        <f t="shared" si="3"/>
        <v>46</v>
      </c>
      <c r="E6" s="20">
        <f t="shared" si="3"/>
        <v>1</v>
      </c>
      <c r="F6" s="20">
        <f t="shared" si="3"/>
        <v>0</v>
      </c>
      <c r="G6" s="20">
        <f t="shared" si="3"/>
        <v>1</v>
      </c>
      <c r="H6" s="20" t="str">
        <f t="shared" si="3"/>
        <v>三重県　志摩市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90.5</v>
      </c>
      <c r="P6" s="21">
        <f t="shared" si="3"/>
        <v>98.57</v>
      </c>
      <c r="Q6" s="21">
        <f t="shared" si="3"/>
        <v>4389</v>
      </c>
      <c r="R6" s="21">
        <f t="shared" si="3"/>
        <v>47272</v>
      </c>
      <c r="S6" s="21">
        <f t="shared" si="3"/>
        <v>178.94</v>
      </c>
      <c r="T6" s="21">
        <f t="shared" si="3"/>
        <v>264.18</v>
      </c>
      <c r="U6" s="21">
        <f t="shared" si="3"/>
        <v>46232</v>
      </c>
      <c r="V6" s="21">
        <f t="shared" si="3"/>
        <v>111.6</v>
      </c>
      <c r="W6" s="21">
        <f t="shared" si="3"/>
        <v>414.27</v>
      </c>
      <c r="X6" s="22">
        <f>IF(X7="",NA(),X7)</f>
        <v>118.82</v>
      </c>
      <c r="Y6" s="22">
        <f t="shared" ref="Y6:AG6" si="4">IF(Y7="",NA(),Y7)</f>
        <v>125.19</v>
      </c>
      <c r="Z6" s="22">
        <f t="shared" si="4"/>
        <v>116.82</v>
      </c>
      <c r="AA6" s="22">
        <f t="shared" si="4"/>
        <v>103.74</v>
      </c>
      <c r="AB6" s="22">
        <f t="shared" si="4"/>
        <v>113.73</v>
      </c>
      <c r="AC6" s="22">
        <f t="shared" si="4"/>
        <v>112.15</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2.74</v>
      </c>
      <c r="AP6" s="22">
        <f t="shared" si="5"/>
        <v>3.7</v>
      </c>
      <c r="AQ6" s="22">
        <f t="shared" si="5"/>
        <v>4.34</v>
      </c>
      <c r="AR6" s="22">
        <f t="shared" si="5"/>
        <v>4.6900000000000004</v>
      </c>
      <c r="AS6" s="21" t="str">
        <f>IF(AS7="","",IF(AS7="-","【-】","【"&amp;SUBSTITUTE(TEXT(AS7,"#,##0.00"),"-","△")&amp;"】"))</f>
        <v>【1.30】</v>
      </c>
      <c r="AT6" s="22">
        <f>IF(AT7="",NA(),AT7)</f>
        <v>346.3</v>
      </c>
      <c r="AU6" s="22">
        <f t="shared" ref="AU6:BC6" si="6">IF(AU7="",NA(),AU7)</f>
        <v>457.73</v>
      </c>
      <c r="AV6" s="22">
        <f t="shared" si="6"/>
        <v>484.16</v>
      </c>
      <c r="AW6" s="22">
        <f t="shared" si="6"/>
        <v>598.86</v>
      </c>
      <c r="AX6" s="22">
        <f t="shared" si="6"/>
        <v>551.91999999999996</v>
      </c>
      <c r="AY6" s="22">
        <f t="shared" si="6"/>
        <v>355.5</v>
      </c>
      <c r="AZ6" s="22">
        <f t="shared" si="6"/>
        <v>366.03</v>
      </c>
      <c r="BA6" s="22">
        <f t="shared" si="6"/>
        <v>365.18</v>
      </c>
      <c r="BB6" s="22">
        <f t="shared" si="6"/>
        <v>327.77</v>
      </c>
      <c r="BC6" s="22">
        <f t="shared" si="6"/>
        <v>338.02</v>
      </c>
      <c r="BD6" s="21" t="str">
        <f>IF(BD7="","",IF(BD7="-","【-】","【"&amp;SUBSTITUTE(TEXT(BD7,"#,##0.00"),"-","△")&amp;"】"))</f>
        <v>【261.51】</v>
      </c>
      <c r="BE6" s="22">
        <f>IF(BE7="",NA(),BE7)</f>
        <v>150.31</v>
      </c>
      <c r="BF6" s="22">
        <f t="shared" ref="BF6:BN6" si="7">IF(BF7="",NA(),BF7)</f>
        <v>134.69</v>
      </c>
      <c r="BG6" s="22">
        <f t="shared" si="7"/>
        <v>119.8</v>
      </c>
      <c r="BH6" s="22">
        <f t="shared" si="7"/>
        <v>128.37</v>
      </c>
      <c r="BI6" s="22">
        <f t="shared" si="7"/>
        <v>94.06</v>
      </c>
      <c r="BJ6" s="22">
        <f t="shared" si="7"/>
        <v>312.58</v>
      </c>
      <c r="BK6" s="22">
        <f t="shared" si="7"/>
        <v>370.12</v>
      </c>
      <c r="BL6" s="22">
        <f t="shared" si="7"/>
        <v>371.65</v>
      </c>
      <c r="BM6" s="22">
        <f t="shared" si="7"/>
        <v>397.1</v>
      </c>
      <c r="BN6" s="22">
        <f t="shared" si="7"/>
        <v>379.91</v>
      </c>
      <c r="BO6" s="21" t="str">
        <f>IF(BO7="","",IF(BO7="-","【-】","【"&amp;SUBSTITUTE(TEXT(BO7,"#,##0.00"),"-","△")&amp;"】"))</f>
        <v>【265.16】</v>
      </c>
      <c r="BP6" s="22">
        <f>IF(BP7="",NA(),BP7)</f>
        <v>119.4</v>
      </c>
      <c r="BQ6" s="22">
        <f t="shared" ref="BQ6:BY6" si="8">IF(BQ7="",NA(),BQ7)</f>
        <v>121.94</v>
      </c>
      <c r="BR6" s="22">
        <f t="shared" si="8"/>
        <v>116.77</v>
      </c>
      <c r="BS6" s="22">
        <f t="shared" si="8"/>
        <v>103.39</v>
      </c>
      <c r="BT6" s="22">
        <f t="shared" si="8"/>
        <v>115.09</v>
      </c>
      <c r="BU6" s="22">
        <f t="shared" si="8"/>
        <v>104.57</v>
      </c>
      <c r="BV6" s="22">
        <f t="shared" si="8"/>
        <v>100.42</v>
      </c>
      <c r="BW6" s="22">
        <f t="shared" si="8"/>
        <v>98.77</v>
      </c>
      <c r="BX6" s="22">
        <f t="shared" si="8"/>
        <v>95.79</v>
      </c>
      <c r="BY6" s="22">
        <f t="shared" si="8"/>
        <v>98.3</v>
      </c>
      <c r="BZ6" s="21" t="str">
        <f>IF(BZ7="","",IF(BZ7="-","【-】","【"&amp;SUBSTITUTE(TEXT(BZ7,"#,##0.00"),"-","△")&amp;"】"))</f>
        <v>【102.35】</v>
      </c>
      <c r="CA6" s="22">
        <f>IF(CA7="",NA(),CA7)</f>
        <v>211.86</v>
      </c>
      <c r="CB6" s="22">
        <f t="shared" ref="CB6:CJ6" si="9">IF(CB7="",NA(),CB7)</f>
        <v>207.77</v>
      </c>
      <c r="CC6" s="22">
        <f t="shared" si="9"/>
        <v>217.53</v>
      </c>
      <c r="CD6" s="22">
        <f t="shared" si="9"/>
        <v>207.64</v>
      </c>
      <c r="CE6" s="22">
        <f t="shared" si="9"/>
        <v>220.93</v>
      </c>
      <c r="CF6" s="22">
        <f t="shared" si="9"/>
        <v>165.47</v>
      </c>
      <c r="CG6" s="22">
        <f t="shared" si="9"/>
        <v>171.67</v>
      </c>
      <c r="CH6" s="22">
        <f t="shared" si="9"/>
        <v>173.67</v>
      </c>
      <c r="CI6" s="22">
        <f t="shared" si="9"/>
        <v>171.13</v>
      </c>
      <c r="CJ6" s="22">
        <f t="shared" si="9"/>
        <v>173.7</v>
      </c>
      <c r="CK6" s="21" t="str">
        <f>IF(CK7="","",IF(CK7="-","【-】","【"&amp;SUBSTITUTE(TEXT(CK7,"#,##0.00"),"-","△")&amp;"】"))</f>
        <v>【167.74】</v>
      </c>
      <c r="CL6" s="22">
        <f>IF(CL7="",NA(),CL7)</f>
        <v>47.35</v>
      </c>
      <c r="CM6" s="22">
        <f t="shared" ref="CM6:CU6" si="10">IF(CM7="",NA(),CM7)</f>
        <v>47.48</v>
      </c>
      <c r="CN6" s="22">
        <f t="shared" si="10"/>
        <v>47.23</v>
      </c>
      <c r="CO6" s="22">
        <f t="shared" si="10"/>
        <v>45.28</v>
      </c>
      <c r="CP6" s="22">
        <f t="shared" si="10"/>
        <v>43.5</v>
      </c>
      <c r="CQ6" s="22">
        <f t="shared" si="10"/>
        <v>59.74</v>
      </c>
      <c r="CR6" s="22">
        <f t="shared" si="10"/>
        <v>59.74</v>
      </c>
      <c r="CS6" s="22">
        <f t="shared" si="10"/>
        <v>59.67</v>
      </c>
      <c r="CT6" s="22">
        <f t="shared" si="10"/>
        <v>60.12</v>
      </c>
      <c r="CU6" s="22">
        <f t="shared" si="10"/>
        <v>60.34</v>
      </c>
      <c r="CV6" s="21" t="str">
        <f>IF(CV7="","",IF(CV7="-","【-】","【"&amp;SUBSTITUTE(TEXT(CV7,"#,##0.00"),"-","△")&amp;"】"))</f>
        <v>【60.29】</v>
      </c>
      <c r="CW6" s="22">
        <f>IF(CW7="",NA(),CW7)</f>
        <v>86.45</v>
      </c>
      <c r="CX6" s="22">
        <f t="shared" ref="CX6:DF6" si="11">IF(CX7="",NA(),CX7)</f>
        <v>84.65</v>
      </c>
      <c r="CY6" s="22">
        <f t="shared" si="11"/>
        <v>83.74</v>
      </c>
      <c r="CZ6" s="22">
        <f t="shared" si="11"/>
        <v>84.54</v>
      </c>
      <c r="DA6" s="22">
        <f t="shared" si="11"/>
        <v>87.42</v>
      </c>
      <c r="DB6" s="22">
        <f t="shared" si="11"/>
        <v>87.28</v>
      </c>
      <c r="DC6" s="22">
        <f t="shared" si="11"/>
        <v>84.8</v>
      </c>
      <c r="DD6" s="22">
        <f t="shared" si="11"/>
        <v>84.6</v>
      </c>
      <c r="DE6" s="22">
        <f t="shared" si="11"/>
        <v>84.24</v>
      </c>
      <c r="DF6" s="22">
        <f t="shared" si="11"/>
        <v>84.19</v>
      </c>
      <c r="DG6" s="21" t="str">
        <f>IF(DG7="","",IF(DG7="-","【-】","【"&amp;SUBSTITUTE(TEXT(DG7,"#,##0.00"),"-","△")&amp;"】"))</f>
        <v>【90.12】</v>
      </c>
      <c r="DH6" s="22">
        <f>IF(DH7="",NA(),DH7)</f>
        <v>47.61</v>
      </c>
      <c r="DI6" s="22">
        <f t="shared" ref="DI6:DQ6" si="12">IF(DI7="",NA(),DI7)</f>
        <v>48.73</v>
      </c>
      <c r="DJ6" s="22">
        <f t="shared" si="12"/>
        <v>50.11</v>
      </c>
      <c r="DK6" s="22">
        <f t="shared" si="12"/>
        <v>51.77</v>
      </c>
      <c r="DL6" s="22">
        <f t="shared" si="12"/>
        <v>53.66</v>
      </c>
      <c r="DM6" s="22">
        <f t="shared" si="12"/>
        <v>46.94</v>
      </c>
      <c r="DN6" s="22">
        <f t="shared" si="12"/>
        <v>47.66</v>
      </c>
      <c r="DO6" s="22">
        <f t="shared" si="12"/>
        <v>48.17</v>
      </c>
      <c r="DP6" s="22">
        <f t="shared" si="12"/>
        <v>48.83</v>
      </c>
      <c r="DQ6" s="22">
        <f t="shared" si="12"/>
        <v>49.96</v>
      </c>
      <c r="DR6" s="21" t="str">
        <f>IF(DR7="","",IF(DR7="-","【-】","【"&amp;SUBSTITUTE(TEXT(DR7,"#,##0.00"),"-","△")&amp;"】"))</f>
        <v>【50.88】</v>
      </c>
      <c r="DS6" s="22">
        <f>IF(DS7="",NA(),DS7)</f>
        <v>7.98</v>
      </c>
      <c r="DT6" s="22">
        <f t="shared" ref="DT6:EB6" si="13">IF(DT7="",NA(),DT7)</f>
        <v>7.98</v>
      </c>
      <c r="DU6" s="22">
        <f t="shared" si="13"/>
        <v>7.98</v>
      </c>
      <c r="DV6" s="22">
        <f t="shared" si="13"/>
        <v>7.99</v>
      </c>
      <c r="DW6" s="22">
        <f t="shared" si="13"/>
        <v>4.45</v>
      </c>
      <c r="DX6" s="22">
        <f t="shared" si="13"/>
        <v>14.48</v>
      </c>
      <c r="DY6" s="22">
        <f t="shared" si="13"/>
        <v>15.1</v>
      </c>
      <c r="DZ6" s="22">
        <f t="shared" si="13"/>
        <v>17.12</v>
      </c>
      <c r="EA6" s="22">
        <f t="shared" si="13"/>
        <v>18.18</v>
      </c>
      <c r="EB6" s="22">
        <f t="shared" si="13"/>
        <v>19.32</v>
      </c>
      <c r="EC6" s="21" t="str">
        <f>IF(EC7="","",IF(EC7="-","【-】","【"&amp;SUBSTITUTE(TEXT(EC7,"#,##0.00"),"-","△")&amp;"】"))</f>
        <v>【22.30】</v>
      </c>
      <c r="ED6" s="22">
        <f>IF(ED7="",NA(),ED7)</f>
        <v>0.22</v>
      </c>
      <c r="EE6" s="22">
        <f t="shared" ref="EE6:EM6" si="14">IF(EE7="",NA(),EE7)</f>
        <v>0.36</v>
      </c>
      <c r="EF6" s="22">
        <f t="shared" si="14"/>
        <v>7.0000000000000007E-2</v>
      </c>
      <c r="EG6" s="22">
        <f t="shared" si="14"/>
        <v>0.28000000000000003</v>
      </c>
      <c r="EH6" s="22">
        <f t="shared" si="14"/>
        <v>0.11</v>
      </c>
      <c r="EI6" s="22">
        <f t="shared" si="14"/>
        <v>0.75</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242152</v>
      </c>
      <c r="D7" s="24">
        <v>46</v>
      </c>
      <c r="E7" s="24">
        <v>1</v>
      </c>
      <c r="F7" s="24">
        <v>0</v>
      </c>
      <c r="G7" s="24">
        <v>1</v>
      </c>
      <c r="H7" s="24" t="s">
        <v>93</v>
      </c>
      <c r="I7" s="24" t="s">
        <v>94</v>
      </c>
      <c r="J7" s="24" t="s">
        <v>95</v>
      </c>
      <c r="K7" s="24" t="s">
        <v>96</v>
      </c>
      <c r="L7" s="24" t="s">
        <v>97</v>
      </c>
      <c r="M7" s="24" t="s">
        <v>98</v>
      </c>
      <c r="N7" s="25" t="s">
        <v>99</v>
      </c>
      <c r="O7" s="25">
        <v>90.5</v>
      </c>
      <c r="P7" s="25">
        <v>98.57</v>
      </c>
      <c r="Q7" s="25">
        <v>4389</v>
      </c>
      <c r="R7" s="25">
        <v>47272</v>
      </c>
      <c r="S7" s="25">
        <v>178.94</v>
      </c>
      <c r="T7" s="25">
        <v>264.18</v>
      </c>
      <c r="U7" s="25">
        <v>46232</v>
      </c>
      <c r="V7" s="25">
        <v>111.6</v>
      </c>
      <c r="W7" s="25">
        <v>414.27</v>
      </c>
      <c r="X7" s="25">
        <v>118.82</v>
      </c>
      <c r="Y7" s="25">
        <v>125.19</v>
      </c>
      <c r="Z7" s="25">
        <v>116.82</v>
      </c>
      <c r="AA7" s="25">
        <v>103.74</v>
      </c>
      <c r="AB7" s="25">
        <v>113.73</v>
      </c>
      <c r="AC7" s="25">
        <v>112.15</v>
      </c>
      <c r="AD7" s="25">
        <v>110.66</v>
      </c>
      <c r="AE7" s="25">
        <v>109.01</v>
      </c>
      <c r="AF7" s="25">
        <v>108.83</v>
      </c>
      <c r="AG7" s="25">
        <v>109.23</v>
      </c>
      <c r="AH7" s="25">
        <v>111.39</v>
      </c>
      <c r="AI7" s="25">
        <v>0</v>
      </c>
      <c r="AJ7" s="25">
        <v>0</v>
      </c>
      <c r="AK7" s="25">
        <v>0</v>
      </c>
      <c r="AL7" s="25">
        <v>0</v>
      </c>
      <c r="AM7" s="25">
        <v>0</v>
      </c>
      <c r="AN7" s="25">
        <v>1</v>
      </c>
      <c r="AO7" s="25">
        <v>2.74</v>
      </c>
      <c r="AP7" s="25">
        <v>3.7</v>
      </c>
      <c r="AQ7" s="25">
        <v>4.34</v>
      </c>
      <c r="AR7" s="25">
        <v>4.6900000000000004</v>
      </c>
      <c r="AS7" s="25">
        <v>1.3</v>
      </c>
      <c r="AT7" s="25">
        <v>346.3</v>
      </c>
      <c r="AU7" s="25">
        <v>457.73</v>
      </c>
      <c r="AV7" s="25">
        <v>484.16</v>
      </c>
      <c r="AW7" s="25">
        <v>598.86</v>
      </c>
      <c r="AX7" s="25">
        <v>551.91999999999996</v>
      </c>
      <c r="AY7" s="25">
        <v>355.5</v>
      </c>
      <c r="AZ7" s="25">
        <v>366.03</v>
      </c>
      <c r="BA7" s="25">
        <v>365.18</v>
      </c>
      <c r="BB7" s="25">
        <v>327.77</v>
      </c>
      <c r="BC7" s="25">
        <v>338.02</v>
      </c>
      <c r="BD7" s="25">
        <v>261.51</v>
      </c>
      <c r="BE7" s="25">
        <v>150.31</v>
      </c>
      <c r="BF7" s="25">
        <v>134.69</v>
      </c>
      <c r="BG7" s="25">
        <v>119.8</v>
      </c>
      <c r="BH7" s="25">
        <v>128.37</v>
      </c>
      <c r="BI7" s="25">
        <v>94.06</v>
      </c>
      <c r="BJ7" s="25">
        <v>312.58</v>
      </c>
      <c r="BK7" s="25">
        <v>370.12</v>
      </c>
      <c r="BL7" s="25">
        <v>371.65</v>
      </c>
      <c r="BM7" s="25">
        <v>397.1</v>
      </c>
      <c r="BN7" s="25">
        <v>379.91</v>
      </c>
      <c r="BO7" s="25">
        <v>265.16000000000003</v>
      </c>
      <c r="BP7" s="25">
        <v>119.4</v>
      </c>
      <c r="BQ7" s="25">
        <v>121.94</v>
      </c>
      <c r="BR7" s="25">
        <v>116.77</v>
      </c>
      <c r="BS7" s="25">
        <v>103.39</v>
      </c>
      <c r="BT7" s="25">
        <v>115.09</v>
      </c>
      <c r="BU7" s="25">
        <v>104.57</v>
      </c>
      <c r="BV7" s="25">
        <v>100.42</v>
      </c>
      <c r="BW7" s="25">
        <v>98.77</v>
      </c>
      <c r="BX7" s="25">
        <v>95.79</v>
      </c>
      <c r="BY7" s="25">
        <v>98.3</v>
      </c>
      <c r="BZ7" s="25">
        <v>102.35</v>
      </c>
      <c r="CA7" s="25">
        <v>211.86</v>
      </c>
      <c r="CB7" s="25">
        <v>207.77</v>
      </c>
      <c r="CC7" s="25">
        <v>217.53</v>
      </c>
      <c r="CD7" s="25">
        <v>207.64</v>
      </c>
      <c r="CE7" s="25">
        <v>220.93</v>
      </c>
      <c r="CF7" s="25">
        <v>165.47</v>
      </c>
      <c r="CG7" s="25">
        <v>171.67</v>
      </c>
      <c r="CH7" s="25">
        <v>173.67</v>
      </c>
      <c r="CI7" s="25">
        <v>171.13</v>
      </c>
      <c r="CJ7" s="25">
        <v>173.7</v>
      </c>
      <c r="CK7" s="25">
        <v>167.74</v>
      </c>
      <c r="CL7" s="25">
        <v>47.35</v>
      </c>
      <c r="CM7" s="25">
        <v>47.48</v>
      </c>
      <c r="CN7" s="25">
        <v>47.23</v>
      </c>
      <c r="CO7" s="25">
        <v>45.28</v>
      </c>
      <c r="CP7" s="25">
        <v>43.5</v>
      </c>
      <c r="CQ7" s="25">
        <v>59.74</v>
      </c>
      <c r="CR7" s="25">
        <v>59.74</v>
      </c>
      <c r="CS7" s="25">
        <v>59.67</v>
      </c>
      <c r="CT7" s="25">
        <v>60.12</v>
      </c>
      <c r="CU7" s="25">
        <v>60.34</v>
      </c>
      <c r="CV7" s="25">
        <v>60.29</v>
      </c>
      <c r="CW7" s="25">
        <v>86.45</v>
      </c>
      <c r="CX7" s="25">
        <v>84.65</v>
      </c>
      <c r="CY7" s="25">
        <v>83.74</v>
      </c>
      <c r="CZ7" s="25">
        <v>84.54</v>
      </c>
      <c r="DA7" s="25">
        <v>87.42</v>
      </c>
      <c r="DB7" s="25">
        <v>87.28</v>
      </c>
      <c r="DC7" s="25">
        <v>84.8</v>
      </c>
      <c r="DD7" s="25">
        <v>84.6</v>
      </c>
      <c r="DE7" s="25">
        <v>84.24</v>
      </c>
      <c r="DF7" s="25">
        <v>84.19</v>
      </c>
      <c r="DG7" s="25">
        <v>90.12</v>
      </c>
      <c r="DH7" s="25">
        <v>47.61</v>
      </c>
      <c r="DI7" s="25">
        <v>48.73</v>
      </c>
      <c r="DJ7" s="25">
        <v>50.11</v>
      </c>
      <c r="DK7" s="25">
        <v>51.77</v>
      </c>
      <c r="DL7" s="25">
        <v>53.66</v>
      </c>
      <c r="DM7" s="25">
        <v>46.94</v>
      </c>
      <c r="DN7" s="25">
        <v>47.66</v>
      </c>
      <c r="DO7" s="25">
        <v>48.17</v>
      </c>
      <c r="DP7" s="25">
        <v>48.83</v>
      </c>
      <c r="DQ7" s="25">
        <v>49.96</v>
      </c>
      <c r="DR7" s="25">
        <v>50.88</v>
      </c>
      <c r="DS7" s="25">
        <v>7.98</v>
      </c>
      <c r="DT7" s="25">
        <v>7.98</v>
      </c>
      <c r="DU7" s="25">
        <v>7.98</v>
      </c>
      <c r="DV7" s="25">
        <v>7.99</v>
      </c>
      <c r="DW7" s="25">
        <v>4.45</v>
      </c>
      <c r="DX7" s="25">
        <v>14.48</v>
      </c>
      <c r="DY7" s="25">
        <v>15.1</v>
      </c>
      <c r="DZ7" s="25">
        <v>17.12</v>
      </c>
      <c r="EA7" s="25">
        <v>18.18</v>
      </c>
      <c r="EB7" s="25">
        <v>19.32</v>
      </c>
      <c r="EC7" s="25">
        <v>22.3</v>
      </c>
      <c r="ED7" s="25">
        <v>0.22</v>
      </c>
      <c r="EE7" s="25">
        <v>0.36</v>
      </c>
      <c r="EF7" s="25">
        <v>7.0000000000000007E-2</v>
      </c>
      <c r="EG7" s="25">
        <v>0.28000000000000003</v>
      </c>
      <c r="EH7" s="25">
        <v>0.11</v>
      </c>
      <c r="EI7" s="25">
        <v>0.75</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p:lastModifiedBy>
  <cp:lastPrinted>2023-01-19T00:13:53Z</cp:lastPrinted>
  <dcterms:created xsi:type="dcterms:W3CDTF">2022-12-01T01:00:39Z</dcterms:created>
  <dcterms:modified xsi:type="dcterms:W3CDTF">2023-01-19T00:15:17Z</dcterms:modified>
  <cp:category/>
</cp:coreProperties>
</file>