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22_公営企業決算\R03公営企業決算統計\12_経営比較\05_経営比較分析表\03_市町から\下水道\確認まだ\"/>
    </mc:Choice>
  </mc:AlternateContent>
  <workbookProtection workbookAlgorithmName="SHA-512" workbookHashValue="3gdX0h4ndfg2uYCpE+Kri+bxX6Jwo3M8xmstzNk++hmcNCMTlm9fjlCgSHkl0UbEQFCDe7ADlh0P9DeHkb5rKg==" workbookSaltValue="H9SY5a7LoMlQ0RCSw+MNY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<sst xmlns="http://schemas.openxmlformats.org/spreadsheetml/2006/main" count="278" uniqueCount="115">
  <si>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</si>
  <si>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</si>
  <si>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</si>
  <si>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</si>
  <si>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</si>
  <si>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</si>
  <si>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</si>
  <si>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</si>
  <si>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</si>
  <si>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</si>
  <si>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</si>
  <si>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</si>
  <si>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</si>
  <si>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特定環境保全公共下水道</t>
  </si>
  <si>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</si>
  <si>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</si>
  <si>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</si>
  <si>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</si>
  <si>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</si>
  <si>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</si>
  <si>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</si>
  <si>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</si>
  <si>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</si>
  <si>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</si>
  <si>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</si>
  <si>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</si>
  <si>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</si>
  <si>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</si>
  <si>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</si>
  <si>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</si>
  <si>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</si>
  <si>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</si>
  <si>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</si>
  <si>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</si>
  <si>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</si>
  <si>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</si>
  <si>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</si>
  <si>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</si>
  <si>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</si>
  <si>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</si>
  <si>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</si>
  <si>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</si>
  <si>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</si>
  <si>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</si>
  <si>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</si>
  <si>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</si>
  <si>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</si>
  <si>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</si>
  <si>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</si>
  <si>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</si>
  <si>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</si>
  <si>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</si>
  <si>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</si>
  <si>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</si>
  <si>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</si>
  <si>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</si>
  <si>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</si>
  <si>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</si>
  <si>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</si>
  <si>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</si>
  <si>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</si>
  <si>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</si>
  <si>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</si>
  <si>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</si>
  <si>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</si>
  <si>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</si>
  <si>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</si>
  <si>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</si>
  <si>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</si>
  <si>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</si>
  <si>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</si>
  <si>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</si>
  <si>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</si>
  <si>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</si>
  <si>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</si>
  <si>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</si>
  <si>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</si>
  <si>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</si>
  <si>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</si>
  <si>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</si>
  <si>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</si>
  <si>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</si>
  <si>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</si>
  <si>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</si>
  <si>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</si>
  <si>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</si>
  <si>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</si>
  <si>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</si>
  <si>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</si>
  <si>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</si>
  <si>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</si>
  <si>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</si>
  <si>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</si>
  <si>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</si>
  <si>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</si>
  <si>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</si>
  <si>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三重県　いなべ市</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</si>
  <si>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</si>
  <si>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</si>
  <si>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</si>
  <si>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</si>
  <si>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</si>
  <si>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</si>
  <si>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</si>
  <si>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</si>
  <si>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</si>
  <si>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</si>
  <si>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</si>
  <si>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</si>
  <si>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</si>
  <si>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</si>
  <si>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</si>
  <si>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供用開始から20年余り経過したところであり、管路についてはしばらく全体的な改修は必要ないと考えられる。しかし、一部に地下水の侵入があるため早急に対策を講じる必要がある。また、類似団体と比較すると減価償却率が非常に高く、計画的な設備の更新が進んでいない。今後、同時期に施設の改修が重なると予想されることから、計画的な更新やその資金の確保に努めなければならない。
　起伏の多い地形から非常に多数のマンホールポンプを有している。機械設備は耐用年数が短く老朽化による故障のリスクが高まるため、計画的な更新が必要となる。
　処理施設については、流域下水道であるため更新にかかる負担は必要になるが、直接の更新工事はない。</t>
    <rPh sb="1" eb="3">
      <t>キョウヨウ</t>
    </rPh>
    <rPh sb="3" eb="5">
      <t>カイシ</t>
    </rPh>
    <rPh sb="9" eb="10">
      <t>ネン</t>
    </rPh>
    <rPh sb="10" eb="11">
      <t>アマ</t>
    </rPh>
    <rPh sb="12" eb="14">
      <t>ケイカ</t>
    </rPh>
    <rPh sb="23" eb="25">
      <t>カンロ</t>
    </rPh>
    <rPh sb="34" eb="37">
      <t>ゼンタイテキ</t>
    </rPh>
    <rPh sb="38" eb="40">
      <t>カイシュウ</t>
    </rPh>
    <rPh sb="41" eb="43">
      <t>ヒツヨウ</t>
    </rPh>
    <rPh sb="46" eb="47">
      <t>カンガ</t>
    </rPh>
    <rPh sb="56" eb="58">
      <t>イチブ</t>
    </rPh>
    <rPh sb="59" eb="62">
      <t>チカスイ</t>
    </rPh>
    <rPh sb="63" eb="65">
      <t>シンニュウ</t>
    </rPh>
    <rPh sb="70" eb="72">
      <t>ソウキュウ</t>
    </rPh>
    <rPh sb="73" eb="75">
      <t>タイサク</t>
    </rPh>
    <rPh sb="76" eb="77">
      <t>コウ</t>
    </rPh>
    <rPh sb="79" eb="81">
      <t>ヒツヨウ</t>
    </rPh>
    <rPh sb="88" eb="90">
      <t>ルイジ</t>
    </rPh>
    <rPh sb="90" eb="92">
      <t>ダンタイ</t>
    </rPh>
    <rPh sb="93" eb="95">
      <t>ヒカク</t>
    </rPh>
    <rPh sb="98" eb="100">
      <t>ゲンカ</t>
    </rPh>
    <rPh sb="100" eb="102">
      <t>ショウキャク</t>
    </rPh>
    <rPh sb="102" eb="103">
      <t>リツ</t>
    </rPh>
    <rPh sb="104" eb="106">
      <t>ヒジョウ</t>
    </rPh>
    <rPh sb="107" eb="108">
      <t>タカ</t>
    </rPh>
    <rPh sb="110" eb="113">
      <t>ケイカクテキ</t>
    </rPh>
    <rPh sb="114" eb="116">
      <t>セツビ</t>
    </rPh>
    <rPh sb="117" eb="119">
      <t>コウシン</t>
    </rPh>
    <rPh sb="120" eb="121">
      <t>スス</t>
    </rPh>
    <rPh sb="127" eb="129">
      <t>コンゴ</t>
    </rPh>
    <rPh sb="130" eb="133">
      <t>ドウジキ</t>
    </rPh>
    <rPh sb="134" eb="136">
      <t>シセツ</t>
    </rPh>
    <rPh sb="137" eb="139">
      <t>カイシュウ</t>
    </rPh>
    <rPh sb="140" eb="141">
      <t>カサ</t>
    </rPh>
    <rPh sb="144" eb="146">
      <t>ヨソウ</t>
    </rPh>
    <rPh sb="169" eb="170">
      <t>ツト</t>
    </rPh>
    <rPh sb="182" eb="184">
      <t>キフク</t>
    </rPh>
    <rPh sb="185" eb="186">
      <t>オオ</t>
    </rPh>
    <rPh sb="187" eb="189">
      <t>チケイ</t>
    </rPh>
    <rPh sb="191" eb="193">
      <t>ヒジョウ</t>
    </rPh>
    <rPh sb="194" eb="196">
      <t>タスウ</t>
    </rPh>
    <rPh sb="206" eb="207">
      <t>ユウ</t>
    </rPh>
    <rPh sb="212" eb="214">
      <t>キカイ</t>
    </rPh>
    <rPh sb="214" eb="216">
      <t>セツビ</t>
    </rPh>
    <rPh sb="224" eb="227">
      <t>ロウキュウカ</t>
    </rPh>
    <rPh sb="230" eb="232">
      <t>コショウ</t>
    </rPh>
    <rPh sb="237" eb="238">
      <t>タカ</t>
    </rPh>
    <rPh sb="243" eb="246">
      <t>ケイカクテキ</t>
    </rPh>
    <rPh sb="247" eb="249">
      <t>コウシン</t>
    </rPh>
    <rPh sb="250" eb="252">
      <t>ヒツヨウ</t>
    </rPh>
    <rPh sb="268" eb="270">
      <t>リュウイキ</t>
    </rPh>
    <rPh sb="270" eb="273">
      <t>ゲスイドウ</t>
    </rPh>
    <rPh sb="278" eb="280">
      <t>コウシン</t>
    </rPh>
    <rPh sb="284" eb="286">
      <t>フタン</t>
    </rPh>
    <rPh sb="287" eb="289">
      <t>ヒツヨウ</t>
    </rPh>
    <rPh sb="294" eb="296">
      <t>チョクセツ</t>
    </rPh>
    <rPh sb="297" eb="299">
      <t>コウシン</t>
    </rPh>
    <rPh sb="299" eb="301">
      <t>コウジ</t>
    </rPh>
    <phoneticPr fontId="1"/>
  </si>
  <si>
    <t xml:space="preserve">　一般会計からの繰入が前提となっているので、その上でどうするか考える必要がある。
　公共下水道、特定環境保全公共下水道及び農業集落排水とも市内同一の使用料体系で、水洗化率が高く人口は減少傾向のため、使用料の改定を除けば収入の増加につながる要素はない。
　支出についても不明水対策による費用削減は見込めるが、老朽化する施設や進んでいない施設の更新に加え、電気料金の高騰等の維持管理費の増加により、厳しい状況が続くと思われる。
　地方公営企業法を適用して3年目となり、コロナ禍での今後の推移を確認しつつ、長期的な視野で経営の健全化に努めなければならない。
</t>
    <rPh sb="1" eb="3">
      <t>イッパン</t>
    </rPh>
    <rPh sb="3" eb="5">
      <t>カイケイ</t>
    </rPh>
    <rPh sb="8" eb="10">
      <t>クリイレ</t>
    </rPh>
    <rPh sb="11" eb="13">
      <t>ゼンテイ</t>
    </rPh>
    <rPh sb="24" eb="25">
      <t>ウエ</t>
    </rPh>
    <rPh sb="31" eb="32">
      <t>カンガ</t>
    </rPh>
    <rPh sb="34" eb="36">
      <t>ヒツヨウ</t>
    </rPh>
    <rPh sb="42" eb="44">
      <t>コウキョウ</t>
    </rPh>
    <rPh sb="44" eb="47">
      <t>ゲスイドウ</t>
    </rPh>
    <rPh sb="48" eb="50">
      <t>トクテイ</t>
    </rPh>
    <rPh sb="50" eb="52">
      <t>カンキョウ</t>
    </rPh>
    <rPh sb="52" eb="54">
      <t>ホゼン</t>
    </rPh>
    <rPh sb="54" eb="56">
      <t>コウキョウ</t>
    </rPh>
    <rPh sb="56" eb="59">
      <t>ゲスイドウ</t>
    </rPh>
    <rPh sb="59" eb="60">
      <t>オヨ</t>
    </rPh>
    <rPh sb="61" eb="63">
      <t>ノウギョウ</t>
    </rPh>
    <rPh sb="63" eb="65">
      <t>シュウラク</t>
    </rPh>
    <rPh sb="65" eb="67">
      <t>ハイスイ</t>
    </rPh>
    <rPh sb="69" eb="71">
      <t>シナイ</t>
    </rPh>
    <rPh sb="71" eb="73">
      <t>ドウイツ</t>
    </rPh>
    <rPh sb="74" eb="77">
      <t>シヨウリョウ</t>
    </rPh>
    <rPh sb="77" eb="79">
      <t>タイケイ</t>
    </rPh>
    <rPh sb="81" eb="84">
      <t>スイセンカ</t>
    </rPh>
    <rPh sb="84" eb="85">
      <t>リツ</t>
    </rPh>
    <rPh sb="86" eb="87">
      <t>タカ</t>
    </rPh>
    <rPh sb="88" eb="90">
      <t>ジンコウ</t>
    </rPh>
    <rPh sb="91" eb="93">
      <t>ゲンショウ</t>
    </rPh>
    <rPh sb="93" eb="95">
      <t>ケイコウ</t>
    </rPh>
    <rPh sb="99" eb="102">
      <t>シヨウリョウ</t>
    </rPh>
    <rPh sb="103" eb="105">
      <t>カイテイ</t>
    </rPh>
    <rPh sb="106" eb="107">
      <t>ノゾ</t>
    </rPh>
    <rPh sb="109" eb="111">
      <t>シュウニュウ</t>
    </rPh>
    <rPh sb="112" eb="114">
      <t>ゾウカ</t>
    </rPh>
    <rPh sb="119" eb="121">
      <t>ヨウソ</t>
    </rPh>
    <rPh sb="127" eb="129">
      <t>シシュツ</t>
    </rPh>
    <rPh sb="134" eb="136">
      <t>フメイ</t>
    </rPh>
    <rPh sb="136" eb="137">
      <t>スイ</t>
    </rPh>
    <rPh sb="137" eb="139">
      <t>タイサク</t>
    </rPh>
    <rPh sb="142" eb="144">
      <t>ヒヨウ</t>
    </rPh>
    <rPh sb="144" eb="146">
      <t>サクゲン</t>
    </rPh>
    <rPh sb="147" eb="149">
      <t>ミコ</t>
    </rPh>
    <rPh sb="153" eb="156">
      <t>ロウキュウカ</t>
    </rPh>
    <rPh sb="158" eb="160">
      <t>シセツ</t>
    </rPh>
    <rPh sb="161" eb="162">
      <t>スス</t>
    </rPh>
    <rPh sb="167" eb="169">
      <t>シセツ</t>
    </rPh>
    <rPh sb="170" eb="172">
      <t>コウシン</t>
    </rPh>
    <rPh sb="173" eb="174">
      <t>クワ</t>
    </rPh>
    <rPh sb="176" eb="178">
      <t>デンキ</t>
    </rPh>
    <rPh sb="178" eb="180">
      <t>リョウキン</t>
    </rPh>
    <rPh sb="181" eb="183">
      <t>コウトウ</t>
    </rPh>
    <rPh sb="183" eb="184">
      <t>ナド</t>
    </rPh>
    <rPh sb="185" eb="187">
      <t>イジ</t>
    </rPh>
    <rPh sb="187" eb="190">
      <t>カンリヒ</t>
    </rPh>
    <rPh sb="191" eb="193">
      <t>ゾウカ</t>
    </rPh>
    <rPh sb="197" eb="198">
      <t>キビ</t>
    </rPh>
    <rPh sb="200" eb="202">
      <t>ジョウキョウ</t>
    </rPh>
    <rPh sb="203" eb="204">
      <t>ツヅ</t>
    </rPh>
    <rPh sb="206" eb="207">
      <t>オモ</t>
    </rPh>
    <rPh sb="213" eb="215">
      <t>チホウ</t>
    </rPh>
    <rPh sb="215" eb="217">
      <t>コウエイ</t>
    </rPh>
    <rPh sb="217" eb="219">
      <t>キギョウ</t>
    </rPh>
    <rPh sb="219" eb="220">
      <t>ホウ</t>
    </rPh>
    <rPh sb="221" eb="223">
      <t>テキヨウ</t>
    </rPh>
    <rPh sb="226" eb="228">
      <t>ネンメ</t>
    </rPh>
    <rPh sb="235" eb="236">
      <t>カ</t>
    </rPh>
    <rPh sb="238" eb="240">
      <t>コンゴ</t>
    </rPh>
    <rPh sb="241" eb="243">
      <t>スイイ</t>
    </rPh>
    <rPh sb="244" eb="246">
      <t>カクニン</t>
    </rPh>
    <rPh sb="250" eb="253">
      <t>チョウキテキ</t>
    </rPh>
    <rPh sb="254" eb="256">
      <t>シヤ</t>
    </rPh>
    <rPh sb="257" eb="259">
      <t>ケイエイ</t>
    </rPh>
    <rPh sb="260" eb="263">
      <t>ケンゼンカ</t>
    </rPh>
    <rPh sb="264" eb="265">
      <t>ツト</t>
    </rPh>
    <phoneticPr fontId="1"/>
  </si>
  <si>
    <t>　経常利益は黒字であるが、経費回収率が低く、一般会計からの繰入金に依存している。
　流域下水道のため汚水処理原価は類似団体より低い水準にあるが、それ以上に使用料単価が低い。そのため使用料の見直しにより、令和6年度及び令和7年度に使用料を改定することが決まっている。また、不明水により有収率が低いため、不明水対策による汚水処理費用の削減が重要な課題となる。
　流動比率は一般会計からの繰入により単独では100％を上回っており、公共下水道事業、農業集落排水事業を合わせると若干100％を上回る程度である。預金に余裕がないため一般会計からの毎年の繰入が前提となっている。
　企業債残高対事業費率は類似団体より高い水準ではあるが、一昨年、去年と比べて減少している。これは面整備がほぼ完了していること、面整備時の起債償還がピークを迎えていることから、今後は減少傾向が続くと考えられる。
　水洗化率は既に高い水準にあり、今後大きな伸びは見込めないため、新規接続による使用料収入の増加は期待できない。
　当市の下水道事業は公共下水道、農業集落排水と合わせて1会計であることから、3事業合わせて判断すべきと考えられるが、いずれにしても大きな改善は見込めない。</t>
    <rPh sb="1" eb="3">
      <t>ケイジョウ</t>
    </rPh>
    <rPh sb="3" eb="5">
      <t>リエキ</t>
    </rPh>
    <rPh sb="6" eb="8">
      <t>クロジ</t>
    </rPh>
    <rPh sb="13" eb="15">
      <t>ケイヒ</t>
    </rPh>
    <rPh sb="15" eb="17">
      <t>カイシュウ</t>
    </rPh>
    <rPh sb="17" eb="18">
      <t>リツ</t>
    </rPh>
    <rPh sb="19" eb="20">
      <t>ヒク</t>
    </rPh>
    <rPh sb="22" eb="24">
      <t>イッパン</t>
    </rPh>
    <rPh sb="24" eb="26">
      <t>カイケイ</t>
    </rPh>
    <rPh sb="29" eb="31">
      <t>クリイレ</t>
    </rPh>
    <rPh sb="31" eb="32">
      <t>キン</t>
    </rPh>
    <rPh sb="33" eb="35">
      <t>イゾン</t>
    </rPh>
    <rPh sb="42" eb="44">
      <t>リュウイキ</t>
    </rPh>
    <rPh sb="44" eb="47">
      <t>ゲスイドウ</t>
    </rPh>
    <rPh sb="50" eb="52">
      <t>オスイ</t>
    </rPh>
    <rPh sb="52" eb="54">
      <t>ショリ</t>
    </rPh>
    <rPh sb="54" eb="56">
      <t>ゲンカ</t>
    </rPh>
    <rPh sb="57" eb="59">
      <t>ルイジ</t>
    </rPh>
    <rPh sb="59" eb="61">
      <t>ダンタイ</t>
    </rPh>
    <rPh sb="63" eb="64">
      <t>ヒク</t>
    </rPh>
    <rPh sb="65" eb="67">
      <t>スイジュン</t>
    </rPh>
    <rPh sb="74" eb="76">
      <t>イジョウ</t>
    </rPh>
    <rPh sb="77" eb="80">
      <t>シヨウリョウ</t>
    </rPh>
    <rPh sb="80" eb="82">
      <t>タンカ</t>
    </rPh>
    <rPh sb="83" eb="84">
      <t>ヒク</t>
    </rPh>
    <rPh sb="90" eb="93">
      <t>シヨウリョウ</t>
    </rPh>
    <rPh sb="94" eb="96">
      <t>ミナオ</t>
    </rPh>
    <rPh sb="101" eb="103">
      <t>レイワ</t>
    </rPh>
    <rPh sb="104" eb="106">
      <t>ネンド</t>
    </rPh>
    <rPh sb="106" eb="107">
      <t>オヨ</t>
    </rPh>
    <rPh sb="108" eb="110">
      <t>レイワ</t>
    </rPh>
    <rPh sb="111" eb="113">
      <t>ネンド</t>
    </rPh>
    <rPh sb="114" eb="117">
      <t>シヨウリョウ</t>
    </rPh>
    <rPh sb="135" eb="137">
      <t>フメイ</t>
    </rPh>
    <rPh sb="137" eb="138">
      <t>スイ</t>
    </rPh>
    <rPh sb="141" eb="143">
      <t>ユウシュウ</t>
    </rPh>
    <rPh sb="143" eb="144">
      <t>リツ</t>
    </rPh>
    <rPh sb="145" eb="146">
      <t>ヒク</t>
    </rPh>
    <rPh sb="150" eb="152">
      <t>フメイ</t>
    </rPh>
    <rPh sb="152" eb="153">
      <t>スイ</t>
    </rPh>
    <rPh sb="153" eb="155">
      <t>タイサク</t>
    </rPh>
    <rPh sb="158" eb="160">
      <t>オスイ</t>
    </rPh>
    <rPh sb="160" eb="162">
      <t>ショリ</t>
    </rPh>
    <rPh sb="162" eb="164">
      <t>ヒヨウ</t>
    </rPh>
    <rPh sb="165" eb="167">
      <t>サクゲン</t>
    </rPh>
    <rPh sb="168" eb="170">
      <t>ジュウヨウ</t>
    </rPh>
    <rPh sb="171" eb="173">
      <t>カダイ</t>
    </rPh>
    <rPh sb="179" eb="181">
      <t>リュウドウ</t>
    </rPh>
    <rPh sb="181" eb="183">
      <t>ヒリツ</t>
    </rPh>
    <rPh sb="196" eb="198">
      <t>タンドク</t>
    </rPh>
    <rPh sb="205" eb="207">
      <t>ウワマワ</t>
    </rPh>
    <rPh sb="212" eb="214">
      <t>コウキョウ</t>
    </rPh>
    <rPh sb="214" eb="217">
      <t>ゲスイドウ</t>
    </rPh>
    <rPh sb="217" eb="219">
      <t>ジギョウ</t>
    </rPh>
    <rPh sb="220" eb="222">
      <t>ノウギョウ</t>
    </rPh>
    <rPh sb="222" eb="224">
      <t>シュウラク</t>
    </rPh>
    <rPh sb="224" eb="226">
      <t>ハイスイ</t>
    </rPh>
    <rPh sb="226" eb="228">
      <t>ジギョウ</t>
    </rPh>
    <rPh sb="229" eb="230">
      <t>ア</t>
    </rPh>
    <rPh sb="234" eb="236">
      <t>ジャッカン</t>
    </rPh>
    <rPh sb="241" eb="243">
      <t>ウワマワ</t>
    </rPh>
    <rPh sb="244" eb="246">
      <t>テイド</t>
    </rPh>
    <rPh sb="250" eb="252">
      <t>ヨキン</t>
    </rPh>
    <rPh sb="253" eb="255">
      <t>ヨユウ</t>
    </rPh>
    <rPh sb="260" eb="262">
      <t>イッパン</t>
    </rPh>
    <rPh sb="262" eb="264">
      <t>カイケイ</t>
    </rPh>
    <rPh sb="267" eb="269">
      <t>マイトシ</t>
    </rPh>
    <rPh sb="270" eb="272">
      <t>クリイレ</t>
    </rPh>
    <rPh sb="273" eb="275">
      <t>ゼンテイ</t>
    </rPh>
    <rPh sb="284" eb="286">
      <t>キギョウ</t>
    </rPh>
    <rPh sb="286" eb="287">
      <t>サイ</t>
    </rPh>
    <rPh sb="287" eb="289">
      <t>ザンダカ</t>
    </rPh>
    <rPh sb="289" eb="290">
      <t>タイ</t>
    </rPh>
    <rPh sb="290" eb="293">
      <t>ジギョウヒ</t>
    </rPh>
    <rPh sb="293" eb="294">
      <t>リツ</t>
    </rPh>
    <rPh sb="295" eb="297">
      <t>ルイジ</t>
    </rPh>
    <rPh sb="297" eb="299">
      <t>ダンタイ</t>
    </rPh>
    <rPh sb="301" eb="302">
      <t>タカ</t>
    </rPh>
    <rPh sb="303" eb="305">
      <t>スイジュン</t>
    </rPh>
    <rPh sb="311" eb="314">
      <t>オトトシ</t>
    </rPh>
    <rPh sb="315" eb="317">
      <t>キョネン</t>
    </rPh>
    <rPh sb="318" eb="319">
      <t>クラ</t>
    </rPh>
    <rPh sb="321" eb="323">
      <t>ゲンショウ</t>
    </rPh>
    <rPh sb="331" eb="332">
      <t>メン</t>
    </rPh>
    <rPh sb="332" eb="334">
      <t>セイビ</t>
    </rPh>
    <rPh sb="337" eb="339">
      <t>カンリョウ</t>
    </rPh>
    <rPh sb="346" eb="347">
      <t>メン</t>
    </rPh>
    <rPh sb="347" eb="349">
      <t>セイビ</t>
    </rPh>
    <rPh sb="349" eb="350">
      <t>ジ</t>
    </rPh>
    <rPh sb="351" eb="353">
      <t>キサイ</t>
    </rPh>
    <rPh sb="353" eb="355">
      <t>ショウカン</t>
    </rPh>
    <rPh sb="360" eb="361">
      <t>ムカ</t>
    </rPh>
    <rPh sb="370" eb="372">
      <t>コンゴ</t>
    </rPh>
    <rPh sb="373" eb="375">
      <t>ゲンショウ</t>
    </rPh>
    <rPh sb="375" eb="377">
      <t>ケイコウ</t>
    </rPh>
    <rPh sb="378" eb="379">
      <t>ツヅ</t>
    </rPh>
    <rPh sb="381" eb="382">
      <t>カンガ</t>
    </rPh>
    <rPh sb="389" eb="392">
      <t>スイセンカ</t>
    </rPh>
    <rPh sb="392" eb="393">
      <t>リツ</t>
    </rPh>
    <rPh sb="394" eb="395">
      <t>スデ</t>
    </rPh>
    <rPh sb="396" eb="397">
      <t>タカ</t>
    </rPh>
    <rPh sb="398" eb="400">
      <t>スイジュン</t>
    </rPh>
    <rPh sb="404" eb="406">
      <t>コンゴ</t>
    </rPh>
    <rPh sb="406" eb="407">
      <t>オオ</t>
    </rPh>
    <rPh sb="409" eb="410">
      <t>ノ</t>
    </rPh>
    <rPh sb="412" eb="414">
      <t>ミコ</t>
    </rPh>
    <rPh sb="420" eb="422">
      <t>シンキ</t>
    </rPh>
    <rPh sb="422" eb="424">
      <t>セツゾク</t>
    </rPh>
    <rPh sb="427" eb="430">
      <t>シヨウリョウ</t>
    </rPh>
    <rPh sb="430" eb="432">
      <t>シュウニュウ</t>
    </rPh>
    <rPh sb="433" eb="435">
      <t>ゾウカ</t>
    </rPh>
    <rPh sb="436" eb="438">
      <t>キタイ</t>
    </rPh>
    <rPh sb="445" eb="447">
      <t>トウシ</t>
    </rPh>
    <rPh sb="448" eb="451">
      <t>ゲスイドウ</t>
    </rPh>
    <rPh sb="451" eb="453">
      <t>ジギョウ</t>
    </rPh>
    <rPh sb="454" eb="456">
      <t>コウキョウ</t>
    </rPh>
    <rPh sb="456" eb="459">
      <t>ゲスイドウ</t>
    </rPh>
    <rPh sb="460" eb="462">
      <t>ノウギョウ</t>
    </rPh>
    <rPh sb="462" eb="464">
      <t>シュウラク</t>
    </rPh>
    <rPh sb="464" eb="466">
      <t>ハイスイ</t>
    </rPh>
    <rPh sb="467" eb="468">
      <t>ア</t>
    </rPh>
    <rPh sb="472" eb="474">
      <t>カイケイ</t>
    </rPh>
    <rPh sb="483" eb="485">
      <t>ジギョウ</t>
    </rPh>
    <rPh sb="485" eb="486">
      <t>ア</t>
    </rPh>
    <rPh sb="489" eb="491">
      <t>ハンダン</t>
    </rPh>
    <rPh sb="495" eb="496">
      <t>カンガ</t>
    </rPh>
    <rPh sb="509" eb="510">
      <t>オオ</t>
    </rPh>
    <rPh sb="512" eb="514">
      <t>カイゼン</t>
    </rPh>
    <rPh sb="515" eb="517">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</si>
</sst>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0.03</c:v>
                </c:pt>
                <c:pt idx="3">
                  <c:v>0.08</c:v>
                </c:pt>
                <c:pt idx="4">
                  <c:v>0.38</c:v>
                </c:pt>
              </c:numCache>
            </c:numRef>
          </c:val>
          <c:extLst>
            <c:ext xmlns:c16="http://schemas.microsoft.com/office/drawing/2014/chart" uri="{C3380CC4-5D6E-409C-BE32-E72D297353CC}">
              <c16:uniqueId val="{00000000-911E-4E8F-8B2D-2BAAA10F66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0.36</c:v>
                </c:pt>
                <c:pt idx="3">
                  <c:v>0.39</c:v>
                </c:pt>
                <c:pt idx="4">
                  <c:v>0.1</c:v>
                </c:pt>
              </c:numCache>
            </c:numRef>
          </c:val>
          <c:smooth val="0"/>
          <c:extLst>
            <c:ext xmlns:c16="http://schemas.microsoft.com/office/drawing/2014/chart" uri="{C3380CC4-5D6E-409C-BE32-E72D297353CC}">
              <c16:uniqueId val="{00000001-911E-4E8F-8B2D-2BAAA10F66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C3-4027-926D-4ADFA6963FF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42.47</c:v>
                </c:pt>
                <c:pt idx="3">
                  <c:v>42.4</c:v>
                </c:pt>
                <c:pt idx="4">
                  <c:v>42.28</c:v>
                </c:pt>
              </c:numCache>
            </c:numRef>
          </c:val>
          <c:smooth val="0"/>
          <c:extLst>
            <c:ext xmlns:c16="http://schemas.microsoft.com/office/drawing/2014/chart" uri="{C3380CC4-5D6E-409C-BE32-E72D297353CC}">
              <c16:uniqueId val="{00000001-F4C3-4027-926D-4ADFA6963FF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93.44</c:v>
                </c:pt>
                <c:pt idx="3">
                  <c:v>93.73</c:v>
                </c:pt>
                <c:pt idx="4">
                  <c:v>94.67</c:v>
                </c:pt>
              </c:numCache>
            </c:numRef>
          </c:val>
          <c:extLst>
            <c:ext xmlns:c16="http://schemas.microsoft.com/office/drawing/2014/chart" uri="{C3380CC4-5D6E-409C-BE32-E72D297353CC}">
              <c16:uniqueId val="{00000000-9DD3-40C2-A788-C750152780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83.75</c:v>
                </c:pt>
                <c:pt idx="3">
                  <c:v>84.19</c:v>
                </c:pt>
                <c:pt idx="4">
                  <c:v>84.34</c:v>
                </c:pt>
              </c:numCache>
            </c:numRef>
          </c:val>
          <c:smooth val="0"/>
          <c:extLst>
            <c:ext xmlns:c16="http://schemas.microsoft.com/office/drawing/2014/chart" uri="{C3380CC4-5D6E-409C-BE32-E72D297353CC}">
              <c16:uniqueId val="{00000001-9DD3-40C2-A788-C750152780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122.2</c:v>
                </c:pt>
                <c:pt idx="3">
                  <c:v>121.18</c:v>
                </c:pt>
                <c:pt idx="4">
                  <c:v>135.12</c:v>
                </c:pt>
              </c:numCache>
            </c:numRef>
          </c:val>
          <c:extLst>
            <c:ext xmlns:c16="http://schemas.microsoft.com/office/drawing/2014/chart" uri="{C3380CC4-5D6E-409C-BE32-E72D297353CC}">
              <c16:uniqueId val="{00000000-D1D3-4FA6-8FDF-5364C7E9D3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102.73</c:v>
                </c:pt>
                <c:pt idx="3">
                  <c:v>105.78</c:v>
                </c:pt>
                <c:pt idx="4">
                  <c:v>106.09</c:v>
                </c:pt>
              </c:numCache>
            </c:numRef>
          </c:val>
          <c:smooth val="0"/>
          <c:extLst>
            <c:ext xmlns:c16="http://schemas.microsoft.com/office/drawing/2014/chart" uri="{C3380CC4-5D6E-409C-BE32-E72D297353CC}">
              <c16:uniqueId val="{00000001-D1D3-4FA6-8FDF-5364C7E9D3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40.49</c:v>
                </c:pt>
                <c:pt idx="3">
                  <c:v>41.97</c:v>
                </c:pt>
                <c:pt idx="4">
                  <c:v>43.04</c:v>
                </c:pt>
              </c:numCache>
            </c:numRef>
          </c:val>
          <c:extLst>
            <c:ext xmlns:c16="http://schemas.microsoft.com/office/drawing/2014/chart" uri="{C3380CC4-5D6E-409C-BE32-E72D297353CC}">
              <c16:uniqueId val="{00000000-4903-4174-B070-DEA20FF3C7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24.68</c:v>
                </c:pt>
                <c:pt idx="3">
                  <c:v>21.36</c:v>
                </c:pt>
                <c:pt idx="4">
                  <c:v>22.79</c:v>
                </c:pt>
              </c:numCache>
            </c:numRef>
          </c:val>
          <c:smooth val="0"/>
          <c:extLst>
            <c:ext xmlns:c16="http://schemas.microsoft.com/office/drawing/2014/chart" uri="{C3380CC4-5D6E-409C-BE32-E72D297353CC}">
              <c16:uniqueId val="{00000001-4903-4174-B070-DEA20FF3C7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4F4-4549-B265-31AEFE43048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8.6199999999999992</c:v>
                </c:pt>
                <c:pt idx="3">
                  <c:v>0.01</c:v>
                </c:pt>
                <c:pt idx="4">
                  <c:v>0.01</c:v>
                </c:pt>
              </c:numCache>
            </c:numRef>
          </c:val>
          <c:smooth val="0"/>
          <c:extLst>
            <c:ext xmlns:c16="http://schemas.microsoft.com/office/drawing/2014/chart" uri="{C3380CC4-5D6E-409C-BE32-E72D297353CC}">
              <c16:uniqueId val="{00000001-E4F4-4549-B265-31AEFE43048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435-4F06-A04B-FACC5390971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94.97</c:v>
                </c:pt>
                <c:pt idx="3">
                  <c:v>63.96</c:v>
                </c:pt>
                <c:pt idx="4">
                  <c:v>69.42</c:v>
                </c:pt>
              </c:numCache>
            </c:numRef>
          </c:val>
          <c:smooth val="0"/>
          <c:extLst>
            <c:ext xmlns:c16="http://schemas.microsoft.com/office/drawing/2014/chart" uri="{C3380CC4-5D6E-409C-BE32-E72D297353CC}">
              <c16:uniqueId val="{00000001-4435-4F06-A04B-FACC5390971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135.75</c:v>
                </c:pt>
                <c:pt idx="3">
                  <c:v>140.27000000000001</c:v>
                </c:pt>
                <c:pt idx="4">
                  <c:v>150.02000000000001</c:v>
                </c:pt>
              </c:numCache>
            </c:numRef>
          </c:val>
          <c:extLst>
            <c:ext xmlns:c16="http://schemas.microsoft.com/office/drawing/2014/chart" uri="{C3380CC4-5D6E-409C-BE32-E72D297353CC}">
              <c16:uniqueId val="{00000000-E851-4A28-B3B2-5E6EA73AB1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47.72</c:v>
                </c:pt>
                <c:pt idx="3">
                  <c:v>44.24</c:v>
                </c:pt>
                <c:pt idx="4">
                  <c:v>43.07</c:v>
                </c:pt>
              </c:numCache>
            </c:numRef>
          </c:val>
          <c:smooth val="0"/>
          <c:extLst>
            <c:ext xmlns:c16="http://schemas.microsoft.com/office/drawing/2014/chart" uri="{C3380CC4-5D6E-409C-BE32-E72D297353CC}">
              <c16:uniqueId val="{00000001-E851-4A28-B3B2-5E6EA73AB1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1641.07</c:v>
                </c:pt>
                <c:pt idx="3">
                  <c:v>1476.72</c:v>
                </c:pt>
                <c:pt idx="4">
                  <c:v>1391.92</c:v>
                </c:pt>
              </c:numCache>
            </c:numRef>
          </c:val>
          <c:extLst>
            <c:ext xmlns:c16="http://schemas.microsoft.com/office/drawing/2014/chart" uri="{C3380CC4-5D6E-409C-BE32-E72D297353CC}">
              <c16:uniqueId val="{00000000-D0CD-4A2D-80DE-3612F2D07C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1206.79</c:v>
                </c:pt>
                <c:pt idx="3">
                  <c:v>1258.43</c:v>
                </c:pt>
                <c:pt idx="4">
                  <c:v>1163.75</c:v>
                </c:pt>
              </c:numCache>
            </c:numRef>
          </c:val>
          <c:smooth val="0"/>
          <c:extLst>
            <c:ext xmlns:c16="http://schemas.microsoft.com/office/drawing/2014/chart" uri="{C3380CC4-5D6E-409C-BE32-E72D297353CC}">
              <c16:uniqueId val="{00000001-D0CD-4A2D-80DE-3612F2D07C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74.510000000000005</c:v>
                </c:pt>
                <c:pt idx="3">
                  <c:v>75.19</c:v>
                </c:pt>
                <c:pt idx="4">
                  <c:v>75.92</c:v>
                </c:pt>
              </c:numCache>
            </c:numRef>
          </c:val>
          <c:extLst>
            <c:ext xmlns:c16="http://schemas.microsoft.com/office/drawing/2014/chart" uri="{C3380CC4-5D6E-409C-BE32-E72D297353CC}">
              <c16:uniqueId val="{00000000-BCDA-4688-A911-26B957A9E5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71.84</c:v>
                </c:pt>
                <c:pt idx="3">
                  <c:v>73.36</c:v>
                </c:pt>
                <c:pt idx="4">
                  <c:v>72.599999999999994</c:v>
                </c:pt>
              </c:numCache>
            </c:numRef>
          </c:val>
          <c:smooth val="0"/>
          <c:extLst>
            <c:ext xmlns:c16="http://schemas.microsoft.com/office/drawing/2014/chart" uri="{C3380CC4-5D6E-409C-BE32-E72D297353CC}">
              <c16:uniqueId val="{00000001-BCDA-4688-A911-26B957A9E5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6CED-48F7-9350-70AB9052B4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228.47</c:v>
                </c:pt>
                <c:pt idx="3">
                  <c:v>224.88</c:v>
                </c:pt>
                <c:pt idx="4">
                  <c:v>228.64</c:v>
                </c:pt>
              </c:numCache>
            </c:numRef>
          </c:val>
          <c:smooth val="0"/>
          <c:extLst>
            <c:ext xmlns:c16="http://schemas.microsoft.com/office/drawing/2014/chart" uri="{C3380CC4-5D6E-409C-BE32-E72D297353CC}">
              <c16:uniqueId val="{00000001-6CED-48F7-9350-70AB9052B4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【105.35】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【63.89】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【44.07】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【1,201.79】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【85.24】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【42.57】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【216.39】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【75.31】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【25.87】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【0.01】</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【0.15】</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0" workbookViewId="0">
      <selection activeCell="BL45" sqref="BL45:BZ46"/>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三重県　いなべ市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15</v>
      </c>
      <c r="J7" s="30"/>
      <c r="K7" s="30"/>
      <c r="L7" s="30"/>
      <c r="M7" s="30"/>
      <c r="N7" s="30"/>
      <c r="O7" s="30"/>
      <c r="P7" s="30" t="s">
        <v>7</v>
      </c>
      <c r="Q7" s="30"/>
      <c r="R7" s="30"/>
      <c r="S7" s="30"/>
      <c r="T7" s="30"/>
      <c r="U7" s="30"/>
      <c r="V7" s="30"/>
      <c r="W7" s="30" t="s">
        <v>17</v>
      </c>
      <c r="X7" s="30"/>
      <c r="Y7" s="30"/>
      <c r="Z7" s="30"/>
      <c r="AA7" s="30"/>
      <c r="AB7" s="30"/>
      <c r="AC7" s="30"/>
      <c r="AD7" s="30" t="s">
        <v>6</v>
      </c>
      <c r="AE7" s="30"/>
      <c r="AF7" s="30"/>
      <c r="AG7" s="30"/>
      <c r="AH7" s="30"/>
      <c r="AI7" s="30"/>
      <c r="AJ7" s="30"/>
      <c r="AK7" s="3"/>
      <c r="AL7" s="30" t="s">
        <v>18</v>
      </c>
      <c r="AM7" s="30"/>
      <c r="AN7" s="30"/>
      <c r="AO7" s="30"/>
      <c r="AP7" s="30"/>
      <c r="AQ7" s="30"/>
      <c r="AR7" s="30"/>
      <c r="AS7" s="30"/>
      <c r="AT7" s="30" t="s">
        <v>12</v>
      </c>
      <c r="AU7" s="30"/>
      <c r="AV7" s="30"/>
      <c r="AW7" s="30"/>
      <c r="AX7" s="30"/>
      <c r="AY7" s="30"/>
      <c r="AZ7" s="30"/>
      <c r="BA7" s="30"/>
      <c r="BB7" s="30" t="s">
        <v>19</v>
      </c>
      <c r="BC7" s="30"/>
      <c r="BD7" s="30"/>
      <c r="BE7" s="30"/>
      <c r="BF7" s="30"/>
      <c r="BG7" s="30"/>
      <c r="BH7" s="30"/>
      <c r="BI7" s="30"/>
      <c r="BJ7" s="3"/>
      <c r="BK7" s="3"/>
      <c r="BL7" s="31" t="s">
        <v>20</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44919</v>
      </c>
      <c r="AM8" s="36"/>
      <c r="AN8" s="36"/>
      <c r="AO8" s="36"/>
      <c r="AP8" s="36"/>
      <c r="AQ8" s="36"/>
      <c r="AR8" s="36"/>
      <c r="AS8" s="36"/>
      <c r="AT8" s="37">
        <f>データ!T6</f>
        <v>219.83</v>
      </c>
      <c r="AU8" s="37"/>
      <c r="AV8" s="37"/>
      <c r="AW8" s="37"/>
      <c r="AX8" s="37"/>
      <c r="AY8" s="37"/>
      <c r="AZ8" s="37"/>
      <c r="BA8" s="37"/>
      <c r="BB8" s="37">
        <f>データ!U6</f>
        <v>204.34</v>
      </c>
      <c r="BC8" s="37"/>
      <c r="BD8" s="37"/>
      <c r="BE8" s="37"/>
      <c r="BF8" s="37"/>
      <c r="BG8" s="37"/>
      <c r="BH8" s="37"/>
      <c r="BI8" s="37"/>
      <c r="BJ8" s="3"/>
      <c r="BK8" s="3"/>
      <c r="BL8" s="38" t="s">
        <v>14</v>
      </c>
      <c r="BM8" s="39"/>
      <c r="BN8" s="40" t="s">
        <v>22</v>
      </c>
      <c r="BO8" s="40"/>
      <c r="BP8" s="40"/>
      <c r="BQ8" s="40"/>
      <c r="BR8" s="40"/>
      <c r="BS8" s="40"/>
      <c r="BT8" s="40"/>
      <c r="BU8" s="40"/>
      <c r="BV8" s="40"/>
      <c r="BW8" s="40"/>
      <c r="BX8" s="40"/>
      <c r="BY8" s="41"/>
    </row>
    <row r="9" spans="1:78" ht="18.75" customHeight="1" x14ac:dyDescent="0.15">
      <c r="A9" s="2"/>
      <c r="B9" s="30" t="s">
        <v>24</v>
      </c>
      <c r="C9" s="30"/>
      <c r="D9" s="30"/>
      <c r="E9" s="30"/>
      <c r="F9" s="30"/>
      <c r="G9" s="30"/>
      <c r="H9" s="30"/>
      <c r="I9" s="30" t="s">
        <v>25</v>
      </c>
      <c r="J9" s="30"/>
      <c r="K9" s="30"/>
      <c r="L9" s="30"/>
      <c r="M9" s="30"/>
      <c r="N9" s="30"/>
      <c r="O9" s="30"/>
      <c r="P9" s="30" t="s">
        <v>27</v>
      </c>
      <c r="Q9" s="30"/>
      <c r="R9" s="30"/>
      <c r="S9" s="30"/>
      <c r="T9" s="30"/>
      <c r="U9" s="30"/>
      <c r="V9" s="30"/>
      <c r="W9" s="30" t="s">
        <v>28</v>
      </c>
      <c r="X9" s="30"/>
      <c r="Y9" s="30"/>
      <c r="Z9" s="30"/>
      <c r="AA9" s="30"/>
      <c r="AB9" s="30"/>
      <c r="AC9" s="30"/>
      <c r="AD9" s="30" t="s">
        <v>23</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35</v>
      </c>
      <c r="BC9" s="30"/>
      <c r="BD9" s="30"/>
      <c r="BE9" s="30"/>
      <c r="BF9" s="30"/>
      <c r="BG9" s="30"/>
      <c r="BH9" s="30"/>
      <c r="BI9" s="30"/>
      <c r="BJ9" s="3"/>
      <c r="BK9" s="3"/>
      <c r="BL9" s="42" t="s">
        <v>36</v>
      </c>
      <c r="BM9" s="43"/>
      <c r="BN9" s="44" t="s">
        <v>38</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f>データ!O6</f>
        <v>68.069999999999993</v>
      </c>
      <c r="J10" s="37"/>
      <c r="K10" s="37"/>
      <c r="L10" s="37"/>
      <c r="M10" s="37"/>
      <c r="N10" s="37"/>
      <c r="O10" s="37"/>
      <c r="P10" s="37">
        <f>データ!P6</f>
        <v>32.42</v>
      </c>
      <c r="Q10" s="37"/>
      <c r="R10" s="37"/>
      <c r="S10" s="37"/>
      <c r="T10" s="37"/>
      <c r="U10" s="37"/>
      <c r="V10" s="37"/>
      <c r="W10" s="37">
        <f>データ!Q6</f>
        <v>82.67</v>
      </c>
      <c r="X10" s="37"/>
      <c r="Y10" s="37"/>
      <c r="Z10" s="37"/>
      <c r="AA10" s="37"/>
      <c r="AB10" s="37"/>
      <c r="AC10" s="37"/>
      <c r="AD10" s="36">
        <f>データ!R6</f>
        <v>2090</v>
      </c>
      <c r="AE10" s="36"/>
      <c r="AF10" s="36"/>
      <c r="AG10" s="36"/>
      <c r="AH10" s="36"/>
      <c r="AI10" s="36"/>
      <c r="AJ10" s="36"/>
      <c r="AK10" s="2"/>
      <c r="AL10" s="36">
        <f>データ!V6</f>
        <v>14512</v>
      </c>
      <c r="AM10" s="36"/>
      <c r="AN10" s="36"/>
      <c r="AO10" s="36"/>
      <c r="AP10" s="36"/>
      <c r="AQ10" s="36"/>
      <c r="AR10" s="36"/>
      <c r="AS10" s="36"/>
      <c r="AT10" s="37">
        <f>データ!W6</f>
        <v>9.4</v>
      </c>
      <c r="AU10" s="37"/>
      <c r="AV10" s="37"/>
      <c r="AW10" s="37"/>
      <c r="AX10" s="37"/>
      <c r="AY10" s="37"/>
      <c r="AZ10" s="37"/>
      <c r="BA10" s="37"/>
      <c r="BB10" s="37">
        <f>データ!X6</f>
        <v>1543.83</v>
      </c>
      <c r="BC10" s="37"/>
      <c r="BD10" s="37"/>
      <c r="BE10" s="37"/>
      <c r="BF10" s="37"/>
      <c r="BG10" s="37"/>
      <c r="BH10" s="37"/>
      <c r="BI10" s="37"/>
      <c r="BJ10" s="2"/>
      <c r="BK10" s="2"/>
      <c r="BL10" s="46" t="s">
        <v>39</v>
      </c>
      <c r="BM10" s="47"/>
      <c r="BN10" s="48" t="s">
        <v>5</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40</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30</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41</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43</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112</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7" t="s">
        <v>11</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10</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50" t="s">
        <v>44</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hidden="1" x14ac:dyDescent="0.15">
      <c r="B84" s="6" t="s">
        <v>45</v>
      </c>
      <c r="C84" s="6"/>
      <c r="D84" s="6"/>
      <c r="E84" s="6" t="s">
        <v>47</v>
      </c>
      <c r="F84" s="6" t="s">
        <v>48</v>
      </c>
      <c r="G84" s="6" t="s">
        <v>49</v>
      </c>
      <c r="H84" s="6" t="s">
        <v>42</v>
      </c>
      <c r="I84" s="6" t="s">
        <v>9</v>
      </c>
      <c r="J84" s="6" t="s">
        <v>50</v>
      </c>
      <c r="K84" s="6" t="s">
        <v>51</v>
      </c>
      <c r="L84" s="6" t="s">
        <v>34</v>
      </c>
      <c r="M84" s="6" t="s">
        <v>37</v>
      </c>
      <c r="N84" s="6" t="s">
        <v>53</v>
      </c>
      <c r="O84" s="6" t="s">
        <v>55</v>
      </c>
    </row>
    <row r="85" spans="1:78" hidden="1" x14ac:dyDescent="0.15">
      <c r="B85" s="6"/>
      <c r="C85" s="6"/>
      <c r="D85" s="6"/>
      <c r="E85" s="6" t="str">
        <f>データ!AI6</f>
        <v>【105.35】</v>
      </c>
      <c r="F85" s="6" t="str">
        <f>データ!AT6</f>
        <v>【63.89】</v>
      </c>
      <c r="G85" s="6" t="str">
        <f>データ!BE6</f>
        <v>【44.07】</v>
      </c>
      <c r="H85" s="6" t="str">
        <f>データ!BP6</f>
        <v>【1,201.79】</v>
      </c>
      <c r="I85" s="6" t="str">
        <f>データ!CA6</f>
        <v>【75.31】</v>
      </c>
      <c r="J85" s="6" t="str">
        <f>データ!CL6</f>
        <v>【216.39】</v>
      </c>
      <c r="K85" s="6" t="str">
        <f>データ!CW6</f>
        <v>【42.57】</v>
      </c>
      <c r="L85" s="6" t="str">
        <f>データ!DH6</f>
        <v>【85.24】</v>
      </c>
      <c r="M85" s="6" t="str">
        <f>データ!DS6</f>
        <v>【25.87】</v>
      </c>
      <c r="N85" s="6" t="str">
        <f>データ!ED6</f>
        <v>【0.01】</v>
      </c>
      <c r="O85" s="6" t="str">
        <f>データ!EO6</f>
        <v>【0.15】</v>
      </c>
    </row>
  </sheetData>
  <sheetProtection algorithmName="SHA-512" hashValue="obGrkYhT1hlm4TiIa8IHbchL4zarL7LESU9PmNN47Vl3V1si6NBVEUZKq1Z4dp8SxH04RH4NLgVMF0O58oK8Xg==" saltValue="kWbB075m9SplgdkSrt0Rs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21</v>
      </c>
      <c r="B3" s="16" t="s">
        <v>33</v>
      </c>
      <c r="C3" s="16" t="s">
        <v>59</v>
      </c>
      <c r="D3" s="16" t="s">
        <v>60</v>
      </c>
      <c r="E3" s="16" t="s">
        <v>4</v>
      </c>
      <c r="F3" s="16" t="s">
        <v>3</v>
      </c>
      <c r="G3" s="16" t="s">
        <v>26</v>
      </c>
      <c r="H3" s="74" t="s">
        <v>61</v>
      </c>
      <c r="I3" s="75"/>
      <c r="J3" s="75"/>
      <c r="K3" s="75"/>
      <c r="L3" s="75"/>
      <c r="M3" s="75"/>
      <c r="N3" s="75"/>
      <c r="O3" s="75"/>
      <c r="P3" s="75"/>
      <c r="Q3" s="75"/>
      <c r="R3" s="75"/>
      <c r="S3" s="75"/>
      <c r="T3" s="75"/>
      <c r="U3" s="75"/>
      <c r="V3" s="75"/>
      <c r="W3" s="75"/>
      <c r="X3" s="76"/>
      <c r="Y3" s="72" t="s">
        <v>54</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11</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15">
      <c r="A4" s="14" t="s">
        <v>62</v>
      </c>
      <c r="B4" s="17"/>
      <c r="C4" s="17"/>
      <c r="D4" s="17"/>
      <c r="E4" s="17"/>
      <c r="F4" s="17"/>
      <c r="G4" s="17"/>
      <c r="H4" s="77"/>
      <c r="I4" s="78"/>
      <c r="J4" s="78"/>
      <c r="K4" s="78"/>
      <c r="L4" s="78"/>
      <c r="M4" s="78"/>
      <c r="N4" s="78"/>
      <c r="O4" s="78"/>
      <c r="P4" s="78"/>
      <c r="Q4" s="78"/>
      <c r="R4" s="78"/>
      <c r="S4" s="78"/>
      <c r="T4" s="78"/>
      <c r="U4" s="78"/>
      <c r="V4" s="78"/>
      <c r="W4" s="78"/>
      <c r="X4" s="79"/>
      <c r="Y4" s="73" t="s">
        <v>52</v>
      </c>
      <c r="Z4" s="73"/>
      <c r="AA4" s="73"/>
      <c r="AB4" s="73"/>
      <c r="AC4" s="73"/>
      <c r="AD4" s="73"/>
      <c r="AE4" s="73"/>
      <c r="AF4" s="73"/>
      <c r="AG4" s="73"/>
      <c r="AH4" s="73"/>
      <c r="AI4" s="73"/>
      <c r="AJ4" s="73" t="s">
        <v>46</v>
      </c>
      <c r="AK4" s="73"/>
      <c r="AL4" s="73"/>
      <c r="AM4" s="73"/>
      <c r="AN4" s="73"/>
      <c r="AO4" s="73"/>
      <c r="AP4" s="73"/>
      <c r="AQ4" s="73"/>
      <c r="AR4" s="73"/>
      <c r="AS4" s="73"/>
      <c r="AT4" s="73"/>
      <c r="AU4" s="73" t="s">
        <v>29</v>
      </c>
      <c r="AV4" s="73"/>
      <c r="AW4" s="73"/>
      <c r="AX4" s="73"/>
      <c r="AY4" s="73"/>
      <c r="AZ4" s="73"/>
      <c r="BA4" s="73"/>
      <c r="BB4" s="73"/>
      <c r="BC4" s="73"/>
      <c r="BD4" s="73"/>
      <c r="BE4" s="73"/>
      <c r="BF4" s="73" t="s">
        <v>64</v>
      </c>
      <c r="BG4" s="73"/>
      <c r="BH4" s="73"/>
      <c r="BI4" s="73"/>
      <c r="BJ4" s="73"/>
      <c r="BK4" s="73"/>
      <c r="BL4" s="73"/>
      <c r="BM4" s="73"/>
      <c r="BN4" s="73"/>
      <c r="BO4" s="73"/>
      <c r="BP4" s="73"/>
      <c r="BQ4" s="73" t="s">
        <v>16</v>
      </c>
      <c r="BR4" s="73"/>
      <c r="BS4" s="73"/>
      <c r="BT4" s="73"/>
      <c r="BU4" s="73"/>
      <c r="BV4" s="73"/>
      <c r="BW4" s="73"/>
      <c r="BX4" s="73"/>
      <c r="BY4" s="73"/>
      <c r="BZ4" s="73"/>
      <c r="CA4" s="73"/>
      <c r="CB4" s="73" t="s">
        <v>63</v>
      </c>
      <c r="CC4" s="73"/>
      <c r="CD4" s="73"/>
      <c r="CE4" s="73"/>
      <c r="CF4" s="73"/>
      <c r="CG4" s="73"/>
      <c r="CH4" s="73"/>
      <c r="CI4" s="73"/>
      <c r="CJ4" s="73"/>
      <c r="CK4" s="73"/>
      <c r="CL4" s="73"/>
      <c r="CM4" s="73" t="s">
        <v>1</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8" x14ac:dyDescent="0.15">
      <c r="A5" s="14" t="s">
        <v>69</v>
      </c>
      <c r="B5" s="18"/>
      <c r="C5" s="18"/>
      <c r="D5" s="18"/>
      <c r="E5" s="18"/>
      <c r="F5" s="18"/>
      <c r="G5" s="18"/>
      <c r="H5" s="23" t="s">
        <v>58</v>
      </c>
      <c r="I5" s="23" t="s">
        <v>70</v>
      </c>
      <c r="J5" s="23" t="s">
        <v>71</v>
      </c>
      <c r="K5" s="23" t="s">
        <v>72</v>
      </c>
      <c r="L5" s="23" t="s">
        <v>73</v>
      </c>
      <c r="M5" s="23" t="s">
        <v>6</v>
      </c>
      <c r="N5" s="23" t="s">
        <v>74</v>
      </c>
      <c r="O5" s="23" t="s">
        <v>75</v>
      </c>
      <c r="P5" s="23" t="s">
        <v>76</v>
      </c>
      <c r="Q5" s="23" t="s">
        <v>77</v>
      </c>
      <c r="R5" s="23" t="s">
        <v>78</v>
      </c>
      <c r="S5" s="23" t="s">
        <v>79</v>
      </c>
      <c r="T5" s="23" t="s">
        <v>80</v>
      </c>
      <c r="U5" s="23" t="s">
        <v>0</v>
      </c>
      <c r="V5" s="23" t="s">
        <v>81</v>
      </c>
      <c r="W5" s="23" t="s">
        <v>82</v>
      </c>
      <c r="X5" s="23" t="s">
        <v>83</v>
      </c>
      <c r="Y5" s="23" t="s">
        <v>84</v>
      </c>
      <c r="Z5" s="23" t="s">
        <v>85</v>
      </c>
      <c r="AA5" s="23" t="s">
        <v>86</v>
      </c>
      <c r="AB5" s="23" t="s">
        <v>87</v>
      </c>
      <c r="AC5" s="23" t="s">
        <v>88</v>
      </c>
      <c r="AD5" s="23" t="s">
        <v>90</v>
      </c>
      <c r="AE5" s="23" t="s">
        <v>91</v>
      </c>
      <c r="AF5" s="23" t="s">
        <v>92</v>
      </c>
      <c r="AG5" s="23" t="s">
        <v>93</v>
      </c>
      <c r="AH5" s="23" t="s">
        <v>94</v>
      </c>
      <c r="AI5" s="23" t="s">
        <v>45</v>
      </c>
      <c r="AJ5" s="23" t="s">
        <v>84</v>
      </c>
      <c r="AK5" s="23" t="s">
        <v>85</v>
      </c>
      <c r="AL5" s="23" t="s">
        <v>86</v>
      </c>
      <c r="AM5" s="23" t="s">
        <v>87</v>
      </c>
      <c r="AN5" s="23" t="s">
        <v>88</v>
      </c>
      <c r="AO5" s="23" t="s">
        <v>90</v>
      </c>
      <c r="AP5" s="23" t="s">
        <v>91</v>
      </c>
      <c r="AQ5" s="23" t="s">
        <v>92</v>
      </c>
      <c r="AR5" s="23" t="s">
        <v>93</v>
      </c>
      <c r="AS5" s="23" t="s">
        <v>94</v>
      </c>
      <c r="AT5" s="23" t="s">
        <v>89</v>
      </c>
      <c r="AU5" s="23" t="s">
        <v>84</v>
      </c>
      <c r="AV5" s="23" t="s">
        <v>85</v>
      </c>
      <c r="AW5" s="23" t="s">
        <v>86</v>
      </c>
      <c r="AX5" s="23" t="s">
        <v>87</v>
      </c>
      <c r="AY5" s="23" t="s">
        <v>88</v>
      </c>
      <c r="AZ5" s="23" t="s">
        <v>90</v>
      </c>
      <c r="BA5" s="23" t="s">
        <v>91</v>
      </c>
      <c r="BB5" s="23" t="s">
        <v>92</v>
      </c>
      <c r="BC5" s="23" t="s">
        <v>93</v>
      </c>
      <c r="BD5" s="23" t="s">
        <v>94</v>
      </c>
      <c r="BE5" s="23" t="s">
        <v>89</v>
      </c>
      <c r="BF5" s="23" t="s">
        <v>84</v>
      </c>
      <c r="BG5" s="23" t="s">
        <v>85</v>
      </c>
      <c r="BH5" s="23" t="s">
        <v>86</v>
      </c>
      <c r="BI5" s="23" t="s">
        <v>87</v>
      </c>
      <c r="BJ5" s="23" t="s">
        <v>88</v>
      </c>
      <c r="BK5" s="23" t="s">
        <v>90</v>
      </c>
      <c r="BL5" s="23" t="s">
        <v>91</v>
      </c>
      <c r="BM5" s="23" t="s">
        <v>92</v>
      </c>
      <c r="BN5" s="23" t="s">
        <v>93</v>
      </c>
      <c r="BO5" s="23" t="s">
        <v>94</v>
      </c>
      <c r="BP5" s="23" t="s">
        <v>89</v>
      </c>
      <c r="BQ5" s="23" t="s">
        <v>84</v>
      </c>
      <c r="BR5" s="23" t="s">
        <v>85</v>
      </c>
      <c r="BS5" s="23" t="s">
        <v>86</v>
      </c>
      <c r="BT5" s="23" t="s">
        <v>87</v>
      </c>
      <c r="BU5" s="23" t="s">
        <v>88</v>
      </c>
      <c r="BV5" s="23" t="s">
        <v>90</v>
      </c>
      <c r="BW5" s="23" t="s">
        <v>91</v>
      </c>
      <c r="BX5" s="23" t="s">
        <v>92</v>
      </c>
      <c r="BY5" s="23" t="s">
        <v>93</v>
      </c>
      <c r="BZ5" s="23" t="s">
        <v>94</v>
      </c>
      <c r="CA5" s="23" t="s">
        <v>89</v>
      </c>
      <c r="CB5" s="23" t="s">
        <v>84</v>
      </c>
      <c r="CC5" s="23" t="s">
        <v>85</v>
      </c>
      <c r="CD5" s="23" t="s">
        <v>86</v>
      </c>
      <c r="CE5" s="23" t="s">
        <v>87</v>
      </c>
      <c r="CF5" s="23" t="s">
        <v>88</v>
      </c>
      <c r="CG5" s="23" t="s">
        <v>90</v>
      </c>
      <c r="CH5" s="23" t="s">
        <v>91</v>
      </c>
      <c r="CI5" s="23" t="s">
        <v>92</v>
      </c>
      <c r="CJ5" s="23" t="s">
        <v>93</v>
      </c>
      <c r="CK5" s="23" t="s">
        <v>94</v>
      </c>
      <c r="CL5" s="23" t="s">
        <v>89</v>
      </c>
      <c r="CM5" s="23" t="s">
        <v>84</v>
      </c>
      <c r="CN5" s="23" t="s">
        <v>85</v>
      </c>
      <c r="CO5" s="23" t="s">
        <v>86</v>
      </c>
      <c r="CP5" s="23" t="s">
        <v>87</v>
      </c>
      <c r="CQ5" s="23" t="s">
        <v>88</v>
      </c>
      <c r="CR5" s="23" t="s">
        <v>90</v>
      </c>
      <c r="CS5" s="23" t="s">
        <v>91</v>
      </c>
      <c r="CT5" s="23" t="s">
        <v>92</v>
      </c>
      <c r="CU5" s="23" t="s">
        <v>93</v>
      </c>
      <c r="CV5" s="23" t="s">
        <v>94</v>
      </c>
      <c r="CW5" s="23" t="s">
        <v>89</v>
      </c>
      <c r="CX5" s="23" t="s">
        <v>84</v>
      </c>
      <c r="CY5" s="23" t="s">
        <v>85</v>
      </c>
      <c r="CZ5" s="23" t="s">
        <v>86</v>
      </c>
      <c r="DA5" s="23" t="s">
        <v>87</v>
      </c>
      <c r="DB5" s="23" t="s">
        <v>88</v>
      </c>
      <c r="DC5" s="23" t="s">
        <v>90</v>
      </c>
      <c r="DD5" s="23" t="s">
        <v>91</v>
      </c>
      <c r="DE5" s="23" t="s">
        <v>92</v>
      </c>
      <c r="DF5" s="23" t="s">
        <v>93</v>
      </c>
      <c r="DG5" s="23" t="s">
        <v>94</v>
      </c>
      <c r="DH5" s="23" t="s">
        <v>89</v>
      </c>
      <c r="DI5" s="23" t="s">
        <v>84</v>
      </c>
      <c r="DJ5" s="23" t="s">
        <v>85</v>
      </c>
      <c r="DK5" s="23" t="s">
        <v>86</v>
      </c>
      <c r="DL5" s="23" t="s">
        <v>87</v>
      </c>
      <c r="DM5" s="23" t="s">
        <v>88</v>
      </c>
      <c r="DN5" s="23" t="s">
        <v>90</v>
      </c>
      <c r="DO5" s="23" t="s">
        <v>91</v>
      </c>
      <c r="DP5" s="23" t="s">
        <v>92</v>
      </c>
      <c r="DQ5" s="23" t="s">
        <v>93</v>
      </c>
      <c r="DR5" s="23" t="s">
        <v>94</v>
      </c>
      <c r="DS5" s="23" t="s">
        <v>89</v>
      </c>
      <c r="DT5" s="23" t="s">
        <v>84</v>
      </c>
      <c r="DU5" s="23" t="s">
        <v>85</v>
      </c>
      <c r="DV5" s="23" t="s">
        <v>86</v>
      </c>
      <c r="DW5" s="23" t="s">
        <v>87</v>
      </c>
      <c r="DX5" s="23" t="s">
        <v>88</v>
      </c>
      <c r="DY5" s="23" t="s">
        <v>90</v>
      </c>
      <c r="DZ5" s="23" t="s">
        <v>91</v>
      </c>
      <c r="EA5" s="23" t="s">
        <v>92</v>
      </c>
      <c r="EB5" s="23" t="s">
        <v>93</v>
      </c>
      <c r="EC5" s="23" t="s">
        <v>94</v>
      </c>
      <c r="ED5" s="23" t="s">
        <v>89</v>
      </c>
      <c r="EE5" s="23" t="s">
        <v>84</v>
      </c>
      <c r="EF5" s="23" t="s">
        <v>85</v>
      </c>
      <c r="EG5" s="23" t="s">
        <v>86</v>
      </c>
      <c r="EH5" s="23" t="s">
        <v>87</v>
      </c>
      <c r="EI5" s="23" t="s">
        <v>88</v>
      </c>
      <c r="EJ5" s="23" t="s">
        <v>90</v>
      </c>
      <c r="EK5" s="23" t="s">
        <v>91</v>
      </c>
      <c r="EL5" s="23" t="s">
        <v>92</v>
      </c>
      <c r="EM5" s="23" t="s">
        <v>93</v>
      </c>
      <c r="EN5" s="23" t="s">
        <v>94</v>
      </c>
      <c r="EO5" s="23" t="s">
        <v>89</v>
      </c>
    </row>
    <row r="6" spans="1:148" s="13" customFormat="1" x14ac:dyDescent="0.15">
      <c r="A6" s="14" t="s">
        <v>95</v>
      </c>
      <c r="B6" s="19">
        <f t="shared" ref="B6:X6" si="1">B7</f>
        <v>2021</v>
      </c>
      <c r="C6" s="19">
        <f t="shared" si="1"/>
        <v>242144</v>
      </c>
      <c r="D6" s="19">
        <f t="shared" si="1"/>
        <v>46</v>
      </c>
      <c r="E6" s="19">
        <f t="shared" si="1"/>
        <v>17</v>
      </c>
      <c r="F6" s="19">
        <f t="shared" si="1"/>
        <v>4</v>
      </c>
      <c r="G6" s="19">
        <f t="shared" si="1"/>
        <v>0</v>
      </c>
      <c r="H6" s="19" t="str">
        <f t="shared" si="1"/>
        <v>三重県　いなべ市</v>
      </c>
      <c r="I6" s="19" t="str">
        <f t="shared" si="1"/>
        <v>法適用</v>
      </c>
      <c r="J6" s="19" t="str">
        <f t="shared" si="1"/>
        <v>下水道事業</v>
      </c>
      <c r="K6" s="19" t="str">
        <f t="shared" si="1"/>
        <v>特定環境保全公共下水道</v>
      </c>
      <c r="L6" s="19" t="str">
        <f t="shared" si="1"/>
        <v>D2</v>
      </c>
      <c r="M6" s="19" t="str">
        <f t="shared" si="1"/>
        <v>非設置</v>
      </c>
      <c r="N6" s="24" t="str">
        <f t="shared" si="1"/>
        <v>-</v>
      </c>
      <c r="O6" s="24">
        <f t="shared" si="1"/>
        <v>68.069999999999993</v>
      </c>
      <c r="P6" s="24">
        <f t="shared" si="1"/>
        <v>32.42</v>
      </c>
      <c r="Q6" s="24">
        <f t="shared" si="1"/>
        <v>82.67</v>
      </c>
      <c r="R6" s="24">
        <f t="shared" si="1"/>
        <v>2090</v>
      </c>
      <c r="S6" s="24">
        <f t="shared" si="1"/>
        <v>44919</v>
      </c>
      <c r="T6" s="24">
        <f t="shared" si="1"/>
        <v>219.83</v>
      </c>
      <c r="U6" s="24">
        <f t="shared" si="1"/>
        <v>204.34</v>
      </c>
      <c r="V6" s="24">
        <f t="shared" si="1"/>
        <v>14512</v>
      </c>
      <c r="W6" s="24">
        <f t="shared" si="1"/>
        <v>9.4</v>
      </c>
      <c r="X6" s="24">
        <f t="shared" si="1"/>
        <v>1543.83</v>
      </c>
      <c r="Y6" s="28" t="str">
        <f t="shared" ref="Y6:AH6" si="2">IF(Y7="",NA(),Y7)</f>
        <v>-</v>
      </c>
      <c r="Z6" s="28" t="str">
        <f t="shared" si="2"/>
        <v>-</v>
      </c>
      <c r="AA6" s="28">
        <f t="shared" si="2"/>
        <v>122.2</v>
      </c>
      <c r="AB6" s="28">
        <f t="shared" si="2"/>
        <v>121.18</v>
      </c>
      <c r="AC6" s="28">
        <f t="shared" si="2"/>
        <v>135.12</v>
      </c>
      <c r="AD6" s="28" t="str">
        <f t="shared" si="2"/>
        <v>-</v>
      </c>
      <c r="AE6" s="28" t="str">
        <f t="shared" si="2"/>
        <v>-</v>
      </c>
      <c r="AF6" s="28">
        <f t="shared" si="2"/>
        <v>102.73</v>
      </c>
      <c r="AG6" s="28">
        <f t="shared" si="2"/>
        <v>105.78</v>
      </c>
      <c r="AH6" s="28">
        <f t="shared" si="2"/>
        <v>106.09</v>
      </c>
      <c r="AI6" s="24" t="str">
        <f>IF(AI7="","",IF(AI7="-","【-】","【"&amp;SUBSTITUTE(TEXT(AI7,"#,##0.00"),"-","△")&amp;"】"))</f>
        <v>【105.35】</v>
      </c>
      <c r="AJ6" s="28" t="str">
        <f t="shared" ref="AJ6:AS6" si="3">IF(AJ7="",NA(),AJ7)</f>
        <v>-</v>
      </c>
      <c r="AK6" s="28" t="str">
        <f t="shared" si="3"/>
        <v>-</v>
      </c>
      <c r="AL6" s="24">
        <f t="shared" si="3"/>
        <v>0</v>
      </c>
      <c r="AM6" s="24">
        <f t="shared" si="3"/>
        <v>0</v>
      </c>
      <c r="AN6" s="24">
        <f t="shared" si="3"/>
        <v>0</v>
      </c>
      <c r="AO6" s="28" t="str">
        <f t="shared" si="3"/>
        <v>-</v>
      </c>
      <c r="AP6" s="28" t="str">
        <f t="shared" si="3"/>
        <v>-</v>
      </c>
      <c r="AQ6" s="28">
        <f t="shared" si="3"/>
        <v>94.97</v>
      </c>
      <c r="AR6" s="28">
        <f t="shared" si="3"/>
        <v>63.96</v>
      </c>
      <c r="AS6" s="28">
        <f t="shared" si="3"/>
        <v>69.42</v>
      </c>
      <c r="AT6" s="24" t="str">
        <f>IF(AT7="","",IF(AT7="-","【-】","【"&amp;SUBSTITUTE(TEXT(AT7,"#,##0.00"),"-","△")&amp;"】"))</f>
        <v>【63.89】</v>
      </c>
      <c r="AU6" s="28" t="str">
        <f t="shared" ref="AU6:BD6" si="4">IF(AU7="",NA(),AU7)</f>
        <v>-</v>
      </c>
      <c r="AV6" s="28" t="str">
        <f t="shared" si="4"/>
        <v>-</v>
      </c>
      <c r="AW6" s="28">
        <f t="shared" si="4"/>
        <v>135.75</v>
      </c>
      <c r="AX6" s="28">
        <f t="shared" si="4"/>
        <v>140.27000000000001</v>
      </c>
      <c r="AY6" s="28">
        <f t="shared" si="4"/>
        <v>150.02000000000001</v>
      </c>
      <c r="AZ6" s="28" t="str">
        <f t="shared" si="4"/>
        <v>-</v>
      </c>
      <c r="BA6" s="28" t="str">
        <f t="shared" si="4"/>
        <v>-</v>
      </c>
      <c r="BB6" s="28">
        <f t="shared" si="4"/>
        <v>47.72</v>
      </c>
      <c r="BC6" s="28">
        <f t="shared" si="4"/>
        <v>44.24</v>
      </c>
      <c r="BD6" s="28">
        <f t="shared" si="4"/>
        <v>43.07</v>
      </c>
      <c r="BE6" s="24" t="str">
        <f>IF(BE7="","",IF(BE7="-","【-】","【"&amp;SUBSTITUTE(TEXT(BE7,"#,##0.00"),"-","△")&amp;"】"))</f>
        <v>【44.07】</v>
      </c>
      <c r="BF6" s="28" t="str">
        <f t="shared" ref="BF6:BO6" si="5">IF(BF7="",NA(),BF7)</f>
        <v>-</v>
      </c>
      <c r="BG6" s="28" t="str">
        <f t="shared" si="5"/>
        <v>-</v>
      </c>
      <c r="BH6" s="28">
        <f t="shared" si="5"/>
        <v>1641.07</v>
      </c>
      <c r="BI6" s="28">
        <f t="shared" si="5"/>
        <v>1476.72</v>
      </c>
      <c r="BJ6" s="28">
        <f t="shared" si="5"/>
        <v>1391.92</v>
      </c>
      <c r="BK6" s="28" t="str">
        <f t="shared" si="5"/>
        <v>-</v>
      </c>
      <c r="BL6" s="28" t="str">
        <f t="shared" si="5"/>
        <v>-</v>
      </c>
      <c r="BM6" s="28">
        <f t="shared" si="5"/>
        <v>1206.79</v>
      </c>
      <c r="BN6" s="28">
        <f t="shared" si="5"/>
        <v>1258.43</v>
      </c>
      <c r="BO6" s="28">
        <f t="shared" si="5"/>
        <v>1163.75</v>
      </c>
      <c r="BP6" s="24" t="str">
        <f>IF(BP7="","",IF(BP7="-","【-】","【"&amp;SUBSTITUTE(TEXT(BP7,"#,##0.00"),"-","△")&amp;"】"))</f>
        <v>【1,201.79】</v>
      </c>
      <c r="BQ6" s="28" t="str">
        <f t="shared" ref="BQ6:BZ6" si="6">IF(BQ7="",NA(),BQ7)</f>
        <v>-</v>
      </c>
      <c r="BR6" s="28" t="str">
        <f t="shared" si="6"/>
        <v>-</v>
      </c>
      <c r="BS6" s="28">
        <f t="shared" si="6"/>
        <v>74.510000000000005</v>
      </c>
      <c r="BT6" s="28">
        <f t="shared" si="6"/>
        <v>75.19</v>
      </c>
      <c r="BU6" s="28">
        <f t="shared" si="6"/>
        <v>75.92</v>
      </c>
      <c r="BV6" s="28" t="str">
        <f t="shared" si="6"/>
        <v>-</v>
      </c>
      <c r="BW6" s="28" t="str">
        <f t="shared" si="6"/>
        <v>-</v>
      </c>
      <c r="BX6" s="28">
        <f t="shared" si="6"/>
        <v>71.84</v>
      </c>
      <c r="BY6" s="28">
        <f t="shared" si="6"/>
        <v>73.36</v>
      </c>
      <c r="BZ6" s="28">
        <f t="shared" si="6"/>
        <v>72.599999999999994</v>
      </c>
      <c r="CA6" s="24" t="str">
        <f>IF(CA7="","",IF(CA7="-","【-】","【"&amp;SUBSTITUTE(TEXT(CA7,"#,##0.00"),"-","△")&amp;"】"))</f>
        <v>【75.31】</v>
      </c>
      <c r="CB6" s="28" t="str">
        <f t="shared" ref="CB6:CK6" si="7">IF(CB7="",NA(),CB7)</f>
        <v>-</v>
      </c>
      <c r="CC6" s="28" t="str">
        <f t="shared" si="7"/>
        <v>-</v>
      </c>
      <c r="CD6" s="28">
        <f t="shared" si="7"/>
        <v>150</v>
      </c>
      <c r="CE6" s="28">
        <f t="shared" si="7"/>
        <v>150</v>
      </c>
      <c r="CF6" s="28">
        <f t="shared" si="7"/>
        <v>150</v>
      </c>
      <c r="CG6" s="28" t="str">
        <f t="shared" si="7"/>
        <v>-</v>
      </c>
      <c r="CH6" s="28" t="str">
        <f t="shared" si="7"/>
        <v>-</v>
      </c>
      <c r="CI6" s="28">
        <f t="shared" si="7"/>
        <v>228.47</v>
      </c>
      <c r="CJ6" s="28">
        <f t="shared" si="7"/>
        <v>224.88</v>
      </c>
      <c r="CK6" s="28">
        <f t="shared" si="7"/>
        <v>228.64</v>
      </c>
      <c r="CL6" s="24" t="str">
        <f>IF(CL7="","",IF(CL7="-","【-】","【"&amp;SUBSTITUTE(TEXT(CL7,"#,##0.00"),"-","△")&amp;"】"))</f>
        <v>【216.39】</v>
      </c>
      <c r="CM6" s="28" t="str">
        <f t="shared" ref="CM6:CV6" si="8">IF(CM7="",NA(),CM7)</f>
        <v>-</v>
      </c>
      <c r="CN6" s="28" t="str">
        <f t="shared" si="8"/>
        <v>-</v>
      </c>
      <c r="CO6" s="28" t="str">
        <f t="shared" si="8"/>
        <v>-</v>
      </c>
      <c r="CP6" s="28" t="str">
        <f t="shared" si="8"/>
        <v>-</v>
      </c>
      <c r="CQ6" s="28" t="str">
        <f t="shared" si="8"/>
        <v>-</v>
      </c>
      <c r="CR6" s="28" t="str">
        <f t="shared" si="8"/>
        <v>-</v>
      </c>
      <c r="CS6" s="28" t="str">
        <f t="shared" si="8"/>
        <v>-</v>
      </c>
      <c r="CT6" s="28">
        <f t="shared" si="8"/>
        <v>42.47</v>
      </c>
      <c r="CU6" s="28">
        <f t="shared" si="8"/>
        <v>42.4</v>
      </c>
      <c r="CV6" s="28">
        <f t="shared" si="8"/>
        <v>42.28</v>
      </c>
      <c r="CW6" s="24" t="str">
        <f>IF(CW7="","",IF(CW7="-","【-】","【"&amp;SUBSTITUTE(TEXT(CW7,"#,##0.00"),"-","△")&amp;"】"))</f>
        <v>【42.57】</v>
      </c>
      <c r="CX6" s="28" t="str">
        <f t="shared" ref="CX6:DG6" si="9">IF(CX7="",NA(),CX7)</f>
        <v>-</v>
      </c>
      <c r="CY6" s="28" t="str">
        <f t="shared" si="9"/>
        <v>-</v>
      </c>
      <c r="CZ6" s="28">
        <f t="shared" si="9"/>
        <v>93.44</v>
      </c>
      <c r="DA6" s="28">
        <f t="shared" si="9"/>
        <v>93.73</v>
      </c>
      <c r="DB6" s="28">
        <f t="shared" si="9"/>
        <v>94.67</v>
      </c>
      <c r="DC6" s="28" t="str">
        <f t="shared" si="9"/>
        <v>-</v>
      </c>
      <c r="DD6" s="28" t="str">
        <f t="shared" si="9"/>
        <v>-</v>
      </c>
      <c r="DE6" s="28">
        <f t="shared" si="9"/>
        <v>83.75</v>
      </c>
      <c r="DF6" s="28">
        <f t="shared" si="9"/>
        <v>84.19</v>
      </c>
      <c r="DG6" s="28">
        <f t="shared" si="9"/>
        <v>84.34</v>
      </c>
      <c r="DH6" s="24" t="str">
        <f>IF(DH7="","",IF(DH7="-","【-】","【"&amp;SUBSTITUTE(TEXT(DH7,"#,##0.00"),"-","△")&amp;"】"))</f>
        <v>【85.24】</v>
      </c>
      <c r="DI6" s="28" t="str">
        <f t="shared" ref="DI6:DR6" si="10">IF(DI7="",NA(),DI7)</f>
        <v>-</v>
      </c>
      <c r="DJ6" s="28" t="str">
        <f t="shared" si="10"/>
        <v>-</v>
      </c>
      <c r="DK6" s="28">
        <f t="shared" si="10"/>
        <v>40.49</v>
      </c>
      <c r="DL6" s="28">
        <f t="shared" si="10"/>
        <v>41.97</v>
      </c>
      <c r="DM6" s="28">
        <f t="shared" si="10"/>
        <v>43.04</v>
      </c>
      <c r="DN6" s="28" t="str">
        <f t="shared" si="10"/>
        <v>-</v>
      </c>
      <c r="DO6" s="28" t="str">
        <f t="shared" si="10"/>
        <v>-</v>
      </c>
      <c r="DP6" s="28">
        <f t="shared" si="10"/>
        <v>24.68</v>
      </c>
      <c r="DQ6" s="28">
        <f t="shared" si="10"/>
        <v>21.36</v>
      </c>
      <c r="DR6" s="28">
        <f t="shared" si="10"/>
        <v>22.79</v>
      </c>
      <c r="DS6" s="24" t="str">
        <f>IF(DS7="","",IF(DS7="-","【-】","【"&amp;SUBSTITUTE(TEXT(DS7,"#,##0.00"),"-","△")&amp;"】"))</f>
        <v>【25.87】</v>
      </c>
      <c r="DT6" s="28" t="str">
        <f t="shared" ref="DT6:EC6" si="11">IF(DT7="",NA(),DT7)</f>
        <v>-</v>
      </c>
      <c r="DU6" s="28" t="str">
        <f t="shared" si="11"/>
        <v>-</v>
      </c>
      <c r="DV6" s="24">
        <f t="shared" si="11"/>
        <v>0</v>
      </c>
      <c r="DW6" s="24">
        <f t="shared" si="11"/>
        <v>0</v>
      </c>
      <c r="DX6" s="24">
        <f t="shared" si="11"/>
        <v>0</v>
      </c>
      <c r="DY6" s="28" t="str">
        <f t="shared" si="11"/>
        <v>-</v>
      </c>
      <c r="DZ6" s="28" t="str">
        <f t="shared" si="11"/>
        <v>-</v>
      </c>
      <c r="EA6" s="28">
        <f t="shared" si="11"/>
        <v>8.6199999999999992</v>
      </c>
      <c r="EB6" s="28">
        <f t="shared" si="11"/>
        <v>0.01</v>
      </c>
      <c r="EC6" s="28">
        <f t="shared" si="11"/>
        <v>0.01</v>
      </c>
      <c r="ED6" s="24" t="str">
        <f>IF(ED7="","",IF(ED7="-","【-】","【"&amp;SUBSTITUTE(TEXT(ED7,"#,##0.00"),"-","△")&amp;"】"))</f>
        <v>【0.01】</v>
      </c>
      <c r="EE6" s="28" t="str">
        <f t="shared" ref="EE6:EN6" si="12">IF(EE7="",NA(),EE7)</f>
        <v>-</v>
      </c>
      <c r="EF6" s="28" t="str">
        <f t="shared" si="12"/>
        <v>-</v>
      </c>
      <c r="EG6" s="28">
        <f t="shared" si="12"/>
        <v>0.03</v>
      </c>
      <c r="EH6" s="28">
        <f t="shared" si="12"/>
        <v>0.08</v>
      </c>
      <c r="EI6" s="28">
        <f t="shared" si="12"/>
        <v>0.38</v>
      </c>
      <c r="EJ6" s="28" t="str">
        <f t="shared" si="12"/>
        <v>-</v>
      </c>
      <c r="EK6" s="28" t="str">
        <f t="shared" si="12"/>
        <v>-</v>
      </c>
      <c r="EL6" s="28">
        <f t="shared" si="12"/>
        <v>0.36</v>
      </c>
      <c r="EM6" s="28">
        <f t="shared" si="12"/>
        <v>0.39</v>
      </c>
      <c r="EN6" s="28">
        <f t="shared" si="12"/>
        <v>0.1</v>
      </c>
      <c r="EO6" s="24" t="str">
        <f>IF(EO7="","",IF(EO7="-","【-】","【"&amp;SUBSTITUTE(TEXT(EO7,"#,##0.00"),"-","△")&amp;"】"))</f>
        <v>【0.15】</v>
      </c>
    </row>
    <row r="7" spans="1:148" s="13" customFormat="1" x14ac:dyDescent="0.15">
      <c r="A7" s="14"/>
      <c r="B7" s="20">
        <v>2021</v>
      </c>
      <c r="C7" s="20">
        <v>242144</v>
      </c>
      <c r="D7" s="20">
        <v>46</v>
      </c>
      <c r="E7" s="20">
        <v>17</v>
      </c>
      <c r="F7" s="20">
        <v>4</v>
      </c>
      <c r="G7" s="20">
        <v>0</v>
      </c>
      <c r="H7" s="20" t="s">
        <v>96</v>
      </c>
      <c r="I7" s="20" t="s">
        <v>97</v>
      </c>
      <c r="J7" s="20" t="s">
        <v>98</v>
      </c>
      <c r="K7" s="20" t="s">
        <v>13</v>
      </c>
      <c r="L7" s="20" t="s">
        <v>99</v>
      </c>
      <c r="M7" s="20" t="s">
        <v>100</v>
      </c>
      <c r="N7" s="25" t="s">
        <v>101</v>
      </c>
      <c r="O7" s="25">
        <v>68.069999999999993</v>
      </c>
      <c r="P7" s="25">
        <v>32.42</v>
      </c>
      <c r="Q7" s="25">
        <v>82.67</v>
      </c>
      <c r="R7" s="25">
        <v>2090</v>
      </c>
      <c r="S7" s="25">
        <v>44919</v>
      </c>
      <c r="T7" s="25">
        <v>219.83</v>
      </c>
      <c r="U7" s="25">
        <v>204.34</v>
      </c>
      <c r="V7" s="25">
        <v>14512</v>
      </c>
      <c r="W7" s="25">
        <v>9.4</v>
      </c>
      <c r="X7" s="25">
        <v>1543.83</v>
      </c>
      <c r="Y7" s="25" t="s">
        <v>101</v>
      </c>
      <c r="Z7" s="25" t="s">
        <v>101</v>
      </c>
      <c r="AA7" s="25">
        <v>122.2</v>
      </c>
      <c r="AB7" s="25">
        <v>121.18</v>
      </c>
      <c r="AC7" s="25">
        <v>135.12</v>
      </c>
      <c r="AD7" s="25" t="s">
        <v>101</v>
      </c>
      <c r="AE7" s="25" t="s">
        <v>101</v>
      </c>
      <c r="AF7" s="25">
        <v>102.73</v>
      </c>
      <c r="AG7" s="25">
        <v>105.78</v>
      </c>
      <c r="AH7" s="25">
        <v>106.09</v>
      </c>
      <c r="AI7" s="25">
        <v>105.35</v>
      </c>
      <c r="AJ7" s="25" t="s">
        <v>101</v>
      </c>
      <c r="AK7" s="25" t="s">
        <v>101</v>
      </c>
      <c r="AL7" s="25">
        <v>0</v>
      </c>
      <c r="AM7" s="25">
        <v>0</v>
      </c>
      <c r="AN7" s="25">
        <v>0</v>
      </c>
      <c r="AO7" s="25" t="s">
        <v>101</v>
      </c>
      <c r="AP7" s="25" t="s">
        <v>101</v>
      </c>
      <c r="AQ7" s="25">
        <v>94.97</v>
      </c>
      <c r="AR7" s="25">
        <v>63.96</v>
      </c>
      <c r="AS7" s="25">
        <v>69.42</v>
      </c>
      <c r="AT7" s="25">
        <v>63.89</v>
      </c>
      <c r="AU7" s="25" t="s">
        <v>101</v>
      </c>
      <c r="AV7" s="25" t="s">
        <v>101</v>
      </c>
      <c r="AW7" s="25">
        <v>135.75</v>
      </c>
      <c r="AX7" s="25">
        <v>140.27000000000001</v>
      </c>
      <c r="AY7" s="25">
        <v>150.02000000000001</v>
      </c>
      <c r="AZ7" s="25" t="s">
        <v>101</v>
      </c>
      <c r="BA7" s="25" t="s">
        <v>101</v>
      </c>
      <c r="BB7" s="25">
        <v>47.72</v>
      </c>
      <c r="BC7" s="25">
        <v>44.24</v>
      </c>
      <c r="BD7" s="25">
        <v>43.07</v>
      </c>
      <c r="BE7" s="25">
        <v>44.07</v>
      </c>
      <c r="BF7" s="25" t="s">
        <v>101</v>
      </c>
      <c r="BG7" s="25" t="s">
        <v>101</v>
      </c>
      <c r="BH7" s="25">
        <v>1641.07</v>
      </c>
      <c r="BI7" s="25">
        <v>1476.72</v>
      </c>
      <c r="BJ7" s="25">
        <v>1391.92</v>
      </c>
      <c r="BK7" s="25" t="s">
        <v>101</v>
      </c>
      <c r="BL7" s="25" t="s">
        <v>101</v>
      </c>
      <c r="BM7" s="25">
        <v>1206.79</v>
      </c>
      <c r="BN7" s="25">
        <v>1258.43</v>
      </c>
      <c r="BO7" s="25">
        <v>1163.75</v>
      </c>
      <c r="BP7" s="25">
        <v>1201.79</v>
      </c>
      <c r="BQ7" s="25" t="s">
        <v>101</v>
      </c>
      <c r="BR7" s="25" t="s">
        <v>101</v>
      </c>
      <c r="BS7" s="25">
        <v>74.510000000000005</v>
      </c>
      <c r="BT7" s="25">
        <v>75.19</v>
      </c>
      <c r="BU7" s="25">
        <v>75.92</v>
      </c>
      <c r="BV7" s="25" t="s">
        <v>101</v>
      </c>
      <c r="BW7" s="25" t="s">
        <v>101</v>
      </c>
      <c r="BX7" s="25">
        <v>71.84</v>
      </c>
      <c r="BY7" s="25">
        <v>73.36</v>
      </c>
      <c r="BZ7" s="25">
        <v>72.599999999999994</v>
      </c>
      <c r="CA7" s="25">
        <v>75.31</v>
      </c>
      <c r="CB7" s="25" t="s">
        <v>101</v>
      </c>
      <c r="CC7" s="25" t="s">
        <v>101</v>
      </c>
      <c r="CD7" s="25">
        <v>150</v>
      </c>
      <c r="CE7" s="25">
        <v>150</v>
      </c>
      <c r="CF7" s="25">
        <v>150</v>
      </c>
      <c r="CG7" s="25" t="s">
        <v>101</v>
      </c>
      <c r="CH7" s="25" t="s">
        <v>101</v>
      </c>
      <c r="CI7" s="25">
        <v>228.47</v>
      </c>
      <c r="CJ7" s="25">
        <v>224.88</v>
      </c>
      <c r="CK7" s="25">
        <v>228.64</v>
      </c>
      <c r="CL7" s="25">
        <v>216.39</v>
      </c>
      <c r="CM7" s="25" t="s">
        <v>101</v>
      </c>
      <c r="CN7" s="25" t="s">
        <v>101</v>
      </c>
      <c r="CO7" s="25" t="s">
        <v>101</v>
      </c>
      <c r="CP7" s="25" t="s">
        <v>101</v>
      </c>
      <c r="CQ7" s="25" t="s">
        <v>101</v>
      </c>
      <c r="CR7" s="25" t="s">
        <v>101</v>
      </c>
      <c r="CS7" s="25" t="s">
        <v>101</v>
      </c>
      <c r="CT7" s="25">
        <v>42.47</v>
      </c>
      <c r="CU7" s="25">
        <v>42.4</v>
      </c>
      <c r="CV7" s="25">
        <v>42.28</v>
      </c>
      <c r="CW7" s="25">
        <v>42.57</v>
      </c>
      <c r="CX7" s="25" t="s">
        <v>101</v>
      </c>
      <c r="CY7" s="25" t="s">
        <v>101</v>
      </c>
      <c r="CZ7" s="25">
        <v>93.44</v>
      </c>
      <c r="DA7" s="25">
        <v>93.73</v>
      </c>
      <c r="DB7" s="25">
        <v>94.67</v>
      </c>
      <c r="DC7" s="25" t="s">
        <v>101</v>
      </c>
      <c r="DD7" s="25" t="s">
        <v>101</v>
      </c>
      <c r="DE7" s="25">
        <v>83.75</v>
      </c>
      <c r="DF7" s="25">
        <v>84.19</v>
      </c>
      <c r="DG7" s="25">
        <v>84.34</v>
      </c>
      <c r="DH7" s="25">
        <v>85.24</v>
      </c>
      <c r="DI7" s="25" t="s">
        <v>101</v>
      </c>
      <c r="DJ7" s="25" t="s">
        <v>101</v>
      </c>
      <c r="DK7" s="25">
        <v>40.49</v>
      </c>
      <c r="DL7" s="25">
        <v>41.97</v>
      </c>
      <c r="DM7" s="25">
        <v>43.04</v>
      </c>
      <c r="DN7" s="25" t="s">
        <v>101</v>
      </c>
      <c r="DO7" s="25" t="s">
        <v>101</v>
      </c>
      <c r="DP7" s="25">
        <v>24.68</v>
      </c>
      <c r="DQ7" s="25">
        <v>21.36</v>
      </c>
      <c r="DR7" s="25">
        <v>22.79</v>
      </c>
      <c r="DS7" s="25">
        <v>25.87</v>
      </c>
      <c r="DT7" s="25" t="s">
        <v>101</v>
      </c>
      <c r="DU7" s="25" t="s">
        <v>101</v>
      </c>
      <c r="DV7" s="25">
        <v>0</v>
      </c>
      <c r="DW7" s="25">
        <v>0</v>
      </c>
      <c r="DX7" s="25">
        <v>0</v>
      </c>
      <c r="DY7" s="25" t="s">
        <v>101</v>
      </c>
      <c r="DZ7" s="25" t="s">
        <v>101</v>
      </c>
      <c r="EA7" s="25">
        <v>8.6199999999999992</v>
      </c>
      <c r="EB7" s="25">
        <v>0.01</v>
      </c>
      <c r="EC7" s="25">
        <v>0.01</v>
      </c>
      <c r="ED7" s="25">
        <v>0.01</v>
      </c>
      <c r="EE7" s="25" t="s">
        <v>101</v>
      </c>
      <c r="EF7" s="25" t="s">
        <v>101</v>
      </c>
      <c r="EG7" s="25">
        <v>0.03</v>
      </c>
      <c r="EH7" s="25">
        <v>0.08</v>
      </c>
      <c r="EI7" s="25">
        <v>0.38</v>
      </c>
      <c r="EJ7" s="25" t="s">
        <v>101</v>
      </c>
      <c r="EK7" s="25" t="s">
        <v>101</v>
      </c>
      <c r="EL7" s="25">
        <v>0.36</v>
      </c>
      <c r="EM7" s="25">
        <v>0.39</v>
      </c>
      <c r="EN7" s="25">
        <v>0.1</v>
      </c>
      <c r="EO7" s="25">
        <v>0.15</v>
      </c>
    </row>
    <row r="8" spans="1:148"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15">
      <c r="A9" s="15"/>
      <c r="B9" s="15" t="s">
        <v>102</v>
      </c>
      <c r="C9" s="15" t="s">
        <v>103</v>
      </c>
      <c r="D9" s="15" t="s">
        <v>104</v>
      </c>
      <c r="E9" s="15" t="s">
        <v>105</v>
      </c>
      <c r="F9" s="15" t="s">
        <v>106</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15">
      <c r="A10" s="15" t="s">
        <v>33</v>
      </c>
      <c r="B10" s="21">
        <f>DATEVALUE($B7+12-B11&amp;"/1/"&amp;B12)</f>
        <v>47119</v>
      </c>
      <c r="C10" s="21">
        <f>DATEVALUE($B7+12-C11&amp;"/1/"&amp;C12)</f>
        <v>47484</v>
      </c>
      <c r="D10" s="22">
        <f>DATEVALUE($B7+12-D11&amp;"/1/"&amp;D12)</f>
        <v>47849</v>
      </c>
      <c r="E10" s="22">
        <f>DATEVALUE($B7+12-E11&amp;"/1/"&amp;E12)</f>
        <v>48215</v>
      </c>
      <c r="F10" s="22">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setup</cp:lastModifiedBy>
  <dcterms:created xsi:type="dcterms:W3CDTF">2022-12-01T01:28:58Z</dcterms:created>
  <dcterms:modified xsi:type="dcterms:W3CDTF">2023-01-31T07:05:26Z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2023-01-25T06:35:26Z</vt:filetime>
  </property>
</Properties>
</file>