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0.126.10.244\12水道課\06下水道係\行政情報\回答用紙\1月24日〆経営比較分析表（R3決算）\"/>
    </mc:Choice>
  </mc:AlternateContent>
  <xr:revisionPtr revIDLastSave="0" documentId="13_ncr:1_{7E9FDA3C-3F38-4257-BF19-603D68A10A1F}" xr6:coauthVersionLast="47" xr6:coauthVersionMax="47" xr10:uidLastSave="{00000000-0000-0000-0000-000000000000}"/>
  <workbookProtection workbookAlgorithmName="SHA-512" workbookHashValue="ik7b7+4aEhs6/2dlk/yS76YVipM3Lip1lpmrUDF43UdLHeyjN6ajiOTMLa9N8FjY5CpWizq2UicXkgNxF4YXgA==" workbookSaltValue="533MXI2orn8o5yvldOosJ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<sst xmlns="http://schemas.openxmlformats.org/spreadsheetml/2006/main" count="236" uniqueCount="120">
  <si>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</si>
  <si>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</si>
  <si>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</si>
  <si>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</si>
  <si>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</si>
  <si>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</si>
  <si>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</si>
  <si>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</si>
  <si>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</si>
  <si>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</si>
  <si>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</si>
  <si>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</si>
  <si>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</si>
  <si>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</si>
  <si>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</si>
  <si>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</si>
  <si>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</si>
  <si>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</si>
  <si>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</si>
  <si>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</si>
  <si>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</si>
  <si>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</si>
  <si>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</si>
  <si>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</si>
  <si>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</si>
  <si>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</si>
  <si>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</si>
  <si>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</si>
  <si>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</si>
  <si>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</si>
  <si>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</si>
  <si>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</si>
  <si>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</si>
  <si>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</si>
  <si>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</si>
  <si>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</si>
  <si>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</si>
  <si>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</si>
  <si>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</si>
  <si>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</si>
  <si>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</si>
  <si>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</si>
  <si>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</si>
  <si>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</si>
  <si>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</si>
  <si>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</si>
  <si>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</si>
  <si>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</si>
  <si>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</si>
  <si>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</si>
  <si>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</si>
  <si>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</si>
  <si>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</si>
  <si>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</si>
  <si>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</si>
  <si>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</si>
  <si>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</si>
  <si>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</si>
  <si>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</si>
  <si>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</si>
  <si>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</si>
  <si>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</si>
  <si>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</si>
  <si>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</si>
  <si>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</si>
  <si>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</si>
  <si>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</si>
  <si>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</si>
  <si>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</si>
  <si>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</si>
  <si>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</si>
  <si>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</si>
  <si>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</si>
  <si>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</si>
  <si>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</si>
  <si>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</si>
  <si>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</si>
  <si>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</si>
  <si>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</si>
  <si>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</si>
  <si>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</si>
  <si>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</si>
  <si>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</si>
  <si>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</si>
  <si>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</si>
  <si>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</si>
  <si>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</si>
  <si>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</si>
  <si>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</si>
  <si>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</si>
  <si>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</si>
  <si>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</si>
  <si>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</si>
  <si>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</si>
  <si>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</si>
  <si>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</si>
  <si>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</si>
  <si>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</si>
  <si>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</si>
  <si>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</si>
  <si>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</si>
  <si>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</si>
  <si>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</si>
  <si>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</si>
  <si>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</si>
  <si>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</si>
  <si>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</si>
  <si>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</si>
  <si>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</si>
  <si>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</si>
  <si>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</si>
  <si>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</si>
  <si>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</si>
  <si>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</si>
  <si>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</si>
  <si>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</si>
  <si>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</si>
  <si>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人口減少や予測不能な新型コロナウイルス感染症の影響などにより、当地域の主産業の一つである観光客の増加が見込めずに汚水処理量の減少が続くと想定され、一定の固定処理費は必要なことから汚水処理原価の増加が見込まれる。
　老朽化した施設を正常に機能させていく設備更新も待ったなしの状態であり、維持管理費は増加することが予想されるため、経営戦略の見直しによる使用料の改定などを行っていく必要がある。</t>
    <rPh sb="6" eb="10">
      <t>ヨソクフノウ</t>
    </rPh>
    <rPh sb="11" eb="13">
      <t>シンガタ</t>
    </rPh>
    <rPh sb="20" eb="23">
      <t>カンセンショウ</t>
    </rPh>
    <rPh sb="24" eb="26">
      <t>エイキョウ</t>
    </rPh>
    <rPh sb="32" eb="35">
      <t>トウチイキ</t>
    </rPh>
    <rPh sb="36" eb="39">
      <t>シュサンギョウ</t>
    </rPh>
    <rPh sb="40" eb="41">
      <t>ヒト</t>
    </rPh>
    <rPh sb="45" eb="48">
      <t>カンコウキャク</t>
    </rPh>
    <rPh sb="49" eb="51">
      <t>ゾウカ</t>
    </rPh>
    <rPh sb="52" eb="54">
      <t>ミコ</t>
    </rPh>
    <rPh sb="57" eb="62">
      <t>オスイショリリョウ</t>
    </rPh>
    <rPh sb="63" eb="65">
      <t>ゲンショウ</t>
    </rPh>
    <rPh sb="66" eb="67">
      <t>ツヅ</t>
    </rPh>
    <rPh sb="74" eb="76">
      <t>イッテイ</t>
    </rPh>
    <rPh sb="83" eb="85">
      <t>ヒツヨウ</t>
    </rPh>
    <rPh sb="90" eb="94">
      <t>オスイショリ</t>
    </rPh>
    <rPh sb="94" eb="96">
      <t>ゲンカ</t>
    </rPh>
    <rPh sb="97" eb="99">
      <t>ゾウカ</t>
    </rPh>
    <rPh sb="100" eb="102">
      <t>ミコ</t>
    </rPh>
    <rPh sb="108" eb="110">
      <t>ロウキュウ</t>
    </rPh>
    <rPh sb="110" eb="111">
      <t>カ</t>
    </rPh>
    <rPh sb="113" eb="115">
      <t>シセツ</t>
    </rPh>
    <rPh sb="116" eb="118">
      <t>セイジョウ</t>
    </rPh>
    <rPh sb="119" eb="121">
      <t>キノウ</t>
    </rPh>
    <rPh sb="126" eb="130">
      <t>セツビコウシン</t>
    </rPh>
    <rPh sb="131" eb="132">
      <t>マ</t>
    </rPh>
    <rPh sb="137" eb="139">
      <t>ジョウタイ</t>
    </rPh>
    <rPh sb="149" eb="151">
      <t>ゾウカ</t>
    </rPh>
    <rPh sb="156" eb="158">
      <t>ヨソウ</t>
    </rPh>
    <rPh sb="164" eb="168">
      <t>ケイエイセンリャク</t>
    </rPh>
    <rPh sb="169" eb="171">
      <t>ミナオ</t>
    </rPh>
    <rPh sb="189" eb="191">
      <t>ヒツヨウ</t>
    </rPh>
    <phoneticPr fontId="4"/>
  </si>
  <si>
    <t>　①収益的収支比率については、「コロナ禍の生活不安に対応するための緊急措置」として使用料を徴収猶予した影響によるものである。
　④の企業債残高対事業規模比率の低下は、大規模な機器更新を行ってこなかったことによる企業債残高の減少が要因で、⑤経費回収率は改善が見られたものの、⑥汚水処理原価は増加した。これは、汚水処理費の固定費は殆ど変わらずに年間有収水量が減少したためである。
　下水道事業について、処理区域内人口や⑦施設利用率から独立採算で経営を行うことは極めて困難な状況で、一般会計からの繰入金に頼らざるを得ない状況である。</t>
    <rPh sb="19" eb="20">
      <t>カ</t>
    </rPh>
    <rPh sb="21" eb="25">
      <t>セイカツフアン</t>
    </rPh>
    <rPh sb="26" eb="28">
      <t>タイオウ</t>
    </rPh>
    <rPh sb="33" eb="37">
      <t>キンキュウソチ</t>
    </rPh>
    <rPh sb="41" eb="44">
      <t>シヨウリョウ</t>
    </rPh>
    <rPh sb="45" eb="49">
      <t>チョウシュウユウヨ</t>
    </rPh>
    <rPh sb="51" eb="53">
      <t>エイキョウ</t>
    </rPh>
    <rPh sb="66" eb="69">
      <t>キギョウサイ</t>
    </rPh>
    <rPh sb="69" eb="71">
      <t>ザンダカ</t>
    </rPh>
    <rPh sb="71" eb="72">
      <t>タイ</t>
    </rPh>
    <rPh sb="72" eb="76">
      <t>ジギョウキボ</t>
    </rPh>
    <rPh sb="76" eb="78">
      <t>ヒリツ</t>
    </rPh>
    <rPh sb="79" eb="81">
      <t>テイカ</t>
    </rPh>
    <rPh sb="83" eb="86">
      <t>ダイキボ</t>
    </rPh>
    <rPh sb="87" eb="89">
      <t>キキ</t>
    </rPh>
    <rPh sb="89" eb="91">
      <t>コウシン</t>
    </rPh>
    <rPh sb="92" eb="93">
      <t>オコナ</t>
    </rPh>
    <rPh sb="105" eb="108">
      <t>キギョウサイ</t>
    </rPh>
    <rPh sb="108" eb="110">
      <t>ザンダカ</t>
    </rPh>
    <rPh sb="111" eb="113">
      <t>ゲンショウ</t>
    </rPh>
    <rPh sb="114" eb="116">
      <t>ヨウイン</t>
    </rPh>
    <rPh sb="125" eb="127">
      <t>カイゼン</t>
    </rPh>
    <rPh sb="128" eb="129">
      <t>ミ</t>
    </rPh>
    <rPh sb="144" eb="146">
      <t>ゾウカ</t>
    </rPh>
    <rPh sb="153" eb="157">
      <t>オスイショリ</t>
    </rPh>
    <rPh sb="157" eb="158">
      <t>ヒ</t>
    </rPh>
    <rPh sb="159" eb="162">
      <t>コテイヒ</t>
    </rPh>
    <rPh sb="163" eb="164">
      <t>ホトン</t>
    </rPh>
    <rPh sb="165" eb="166">
      <t>カ</t>
    </rPh>
    <rPh sb="170" eb="172">
      <t>ネンカン</t>
    </rPh>
    <rPh sb="172" eb="174">
      <t>ユウシュウ</t>
    </rPh>
    <rPh sb="174" eb="176">
      <t>スイリョウ</t>
    </rPh>
    <rPh sb="177" eb="179">
      <t>ゲンショウ</t>
    </rPh>
    <phoneticPr fontId="4"/>
  </si>
  <si>
    <t>　供用開始から２５年が経過しており、特に管渠については、耐用年数に満たないものの更新が必要となる時期を見据えて、更新計画の協議に入ることが必要である。
　機械・電気設備については、耐用年数を大幅に過ぎているものが殆どで、普段からの保守点検情報を活用し、ストックマネージメント計画等に沿った更新を行っていく必要がある。</t>
    <rPh sb="18" eb="19">
      <t>トク</t>
    </rPh>
    <rPh sb="33" eb="34">
      <t>ミ</t>
    </rPh>
    <rPh sb="43" eb="45">
      <t>ヒツヨウ</t>
    </rPh>
    <rPh sb="51" eb="53">
      <t>ミス</t>
    </rPh>
    <rPh sb="56" eb="60">
      <t>コウシンケイカク</t>
    </rPh>
    <rPh sb="61" eb="63">
      <t>キョウギ</t>
    </rPh>
    <rPh sb="64" eb="65">
      <t>ハイ</t>
    </rPh>
    <rPh sb="69" eb="71">
      <t>ヒツヨウ</t>
    </rPh>
    <rPh sb="77" eb="79">
      <t>キカイ</t>
    </rPh>
    <rPh sb="80" eb="82">
      <t>デンキ</t>
    </rPh>
    <rPh sb="82" eb="84">
      <t>セツビ</t>
    </rPh>
    <rPh sb="90" eb="94">
      <t>タイヨウネンスウ</t>
    </rPh>
    <rPh sb="95" eb="97">
      <t>オオハバ</t>
    </rPh>
    <rPh sb="98" eb="99">
      <t>ス</t>
    </rPh>
    <rPh sb="106" eb="107">
      <t>ホトン</t>
    </rPh>
    <rPh sb="110" eb="112">
      <t>フダン</t>
    </rPh>
    <rPh sb="115" eb="121">
      <t>ホシュテンケンジョウホウ</t>
    </rPh>
    <rPh sb="122" eb="124">
      <t>カツヨウ</t>
    </rPh>
    <rPh sb="137" eb="139">
      <t>ケイカク</t>
    </rPh>
    <rPh sb="139" eb="140">
      <t>トウ</t>
    </rPh>
    <rPh sb="141" eb="142">
      <t>ソ</t>
    </rPh>
    <rPh sb="144" eb="146">
      <t>コウシン</t>
    </rPh>
    <rPh sb="147" eb="148">
      <t>オコナ</t>
    </rPh>
    <rPh sb="152" eb="15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</si>
</sst>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03-4477-BE76-73A50DAC25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9003-4477-BE76-73A50DAC25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27.24</c:v>
                </c:pt>
                <c:pt idx="1">
                  <c:v>26.17</c:v>
                </c:pt>
                <c:pt idx="2">
                  <c:v>24.97</c:v>
                </c:pt>
                <c:pt idx="3">
                  <c:v>21.38</c:v>
                </c:pt>
                <c:pt idx="4">
                  <c:v>20.72</c:v>
                </c:pt>
              </c:numCache>
            </c:numRef>
          </c:val>
          <c:extLst>
            <c:ext xmlns:c16="http://schemas.microsoft.com/office/drawing/2014/chart" uri="{C3380CC4-5D6E-409C-BE32-E72D297353CC}">
              <c16:uniqueId val="{00000000-A0A2-45D9-BD2D-840F52B4BEF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A0A2-45D9-BD2D-840F52B4BEF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94.67</c:v>
                </c:pt>
                <c:pt idx="1">
                  <c:v>94.69</c:v>
                </c:pt>
                <c:pt idx="2">
                  <c:v>94.64</c:v>
                </c:pt>
                <c:pt idx="3">
                  <c:v>94.87</c:v>
                </c:pt>
                <c:pt idx="4">
                  <c:v>94.87</c:v>
                </c:pt>
              </c:numCache>
            </c:numRef>
          </c:val>
          <c:extLst>
            <c:ext xmlns:c16="http://schemas.microsoft.com/office/drawing/2014/chart" uri="{C3380CC4-5D6E-409C-BE32-E72D297353CC}">
              <c16:uniqueId val="{00000000-7306-4212-8350-8BCFFE69AD3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7306-4212-8350-8BCFFE69AD3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93.71</c:v>
                </c:pt>
                <c:pt idx="1">
                  <c:v>83.29</c:v>
                </c:pt>
                <c:pt idx="2">
                  <c:v>88.59</c:v>
                </c:pt>
                <c:pt idx="3">
                  <c:v>81.12</c:v>
                </c:pt>
                <c:pt idx="4">
                  <c:v>83.96</c:v>
                </c:pt>
              </c:numCache>
            </c:numRef>
          </c:val>
          <c:extLst>
            <c:ext xmlns:c16="http://schemas.microsoft.com/office/drawing/2014/chart" uri="{C3380CC4-5D6E-409C-BE32-E72D297353CC}">
              <c16:uniqueId val="{00000000-FF86-4A0D-A757-6B86BB47E25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86-4A0D-A757-6B86BB47E25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27-409F-8C05-3506D1A7926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27-409F-8C05-3506D1A7926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62-4851-BCFD-749DCED640B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62-4851-BCFD-749DCED640B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9D-4DE4-BE34-8D4369C2C5B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9D-4DE4-BE34-8D4369C2C5B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2F-4A17-A242-DD3BF4D0AF7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2F-4A17-A242-DD3BF4D0AF7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884.22</c:v>
                </c:pt>
                <c:pt idx="1">
                  <c:v>767.57</c:v>
                </c:pt>
                <c:pt idx="2">
                  <c:v>678.7</c:v>
                </c:pt>
                <c:pt idx="3">
                  <c:v>810.26</c:v>
                </c:pt>
                <c:pt idx="4">
                  <c:v>505.61</c:v>
                </c:pt>
              </c:numCache>
            </c:numRef>
          </c:val>
          <c:extLst>
            <c:ext xmlns:c16="http://schemas.microsoft.com/office/drawing/2014/chart" uri="{C3380CC4-5D6E-409C-BE32-E72D297353CC}">
              <c16:uniqueId val="{00000000-E5C5-444E-84FD-11194A41693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E5C5-444E-84FD-11194A41693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85.02</c:v>
                </c:pt>
                <c:pt idx="1">
                  <c:v>65.739999999999995</c:v>
                </c:pt>
                <c:pt idx="2">
                  <c:v>74.3</c:v>
                </c:pt>
                <c:pt idx="3">
                  <c:v>55.32</c:v>
                </c:pt>
                <c:pt idx="4">
                  <c:v>64.02</c:v>
                </c:pt>
              </c:numCache>
            </c:numRef>
          </c:val>
          <c:extLst>
            <c:ext xmlns:c16="http://schemas.microsoft.com/office/drawing/2014/chart" uri="{C3380CC4-5D6E-409C-BE32-E72D297353CC}">
              <c16:uniqueId val="{00000000-DDCB-4208-BC8E-4E81C906080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DDCB-4208-BC8E-4E81C906080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215.62</c:v>
                </c:pt>
                <c:pt idx="1">
                  <c:v>279.77999999999997</c:v>
                </c:pt>
                <c:pt idx="2">
                  <c:v>235.21</c:v>
                </c:pt>
                <c:pt idx="3">
                  <c:v>257.39</c:v>
                </c:pt>
                <c:pt idx="4">
                  <c:v>296.87</c:v>
                </c:pt>
              </c:numCache>
            </c:numRef>
          </c:val>
          <c:extLst>
            <c:ext xmlns:c16="http://schemas.microsoft.com/office/drawing/2014/chart" uri="{C3380CC4-5D6E-409C-BE32-E72D297353CC}">
              <c16:uniqueId val="{00000000-B91F-45A4-824B-5C38EC140A5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B91F-45A4-824B-5C38EC140A5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O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鳥羽市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17648</v>
      </c>
      <c r="AM8" s="42"/>
      <c r="AN8" s="42"/>
      <c r="AO8" s="42"/>
      <c r="AP8" s="42"/>
      <c r="AQ8" s="42"/>
      <c r="AR8" s="42"/>
      <c r="AS8" s="42"/>
      <c r="AT8" s="35">
        <f>データ!T6</f>
        <v>107.34</v>
      </c>
      <c r="AU8" s="35"/>
      <c r="AV8" s="35"/>
      <c r="AW8" s="35"/>
      <c r="AX8" s="35"/>
      <c r="AY8" s="35"/>
      <c r="AZ8" s="35"/>
      <c r="BA8" s="35"/>
      <c r="BB8" s="35">
        <f>データ!U6</f>
        <v>164.41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7.6</v>
      </c>
      <c r="Q10" s="35"/>
      <c r="R10" s="35"/>
      <c r="S10" s="35"/>
      <c r="T10" s="35"/>
      <c r="U10" s="35"/>
      <c r="V10" s="35"/>
      <c r="W10" s="35">
        <f>データ!Q6</f>
        <v>88.83</v>
      </c>
      <c r="X10" s="35"/>
      <c r="Y10" s="35"/>
      <c r="Z10" s="35"/>
      <c r="AA10" s="35"/>
      <c r="AB10" s="35"/>
      <c r="AC10" s="35"/>
      <c r="AD10" s="42">
        <f>データ!R6</f>
        <v>2200</v>
      </c>
      <c r="AE10" s="42"/>
      <c r="AF10" s="42"/>
      <c r="AG10" s="42"/>
      <c r="AH10" s="42"/>
      <c r="AI10" s="42"/>
      <c r="AJ10" s="42"/>
      <c r="AK10" s="2"/>
      <c r="AL10" s="42">
        <f>データ!V6</f>
        <v>1326</v>
      </c>
      <c r="AM10" s="42"/>
      <c r="AN10" s="42"/>
      <c r="AO10" s="42"/>
      <c r="AP10" s="42"/>
      <c r="AQ10" s="42"/>
      <c r="AR10" s="42"/>
      <c r="AS10" s="42"/>
      <c r="AT10" s="35">
        <f>データ!W6</f>
        <v>0.53</v>
      </c>
      <c r="AU10" s="35"/>
      <c r="AV10" s="35"/>
      <c r="AW10" s="35"/>
      <c r="AX10" s="35"/>
      <c r="AY10" s="35"/>
      <c r="AZ10" s="35"/>
      <c r="BA10" s="35"/>
      <c r="BB10" s="35">
        <f>データ!X6</f>
        <v>2501.89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119</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117</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【1,201.79】</v>
      </c>
      <c r="I86" s="12" t="str">
        <f>データ!CA6</f>
        <v>【75.31】</v>
      </c>
      <c r="J86" s="12" t="str">
        <f>データ!CL6</f>
        <v>【216.39】</v>
      </c>
      <c r="K86" s="12" t="str">
        <f>データ!CW6</f>
        <v>【42.57】</v>
      </c>
      <c r="L86" s="12" t="str">
        <f>データ!DH6</f>
        <v>【85.24】</v>
      </c>
      <c r="M86" s="12" t="s">
        <v>43</v>
      </c>
      <c r="N86" s="12" t="s">
        <v>44</v>
      </c>
      <c r="O86" s="12" t="str">
        <f>データ!EO6</f>
        <v>【0.15】</v>
      </c>
    </row>
  </sheetData>
  <sheetProtection algorithmName="SHA-512" hashValue="GeLaKF09YBjzZQOA5/22op68sCh7/masSiC3zBXi/ESs9BgM2GY/PMbtRrz9fKMi+W9pT9Ny/nkgybyzQZHA4A==" saltValue="m1bbTvuhF9Xy5ns9yvnLn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242110</v>
      </c>
      <c r="D6" s="19">
        <f t="shared" si="3"/>
        <v>47</v>
      </c>
      <c r="E6" s="19">
        <f t="shared" si="3"/>
        <v>17</v>
      </c>
      <c r="F6" s="19">
        <f t="shared" si="3"/>
        <v>4</v>
      </c>
      <c r="G6" s="19">
        <f t="shared" si="3"/>
        <v>0</v>
      </c>
      <c r="H6" s="19" t="str">
        <f t="shared" si="3"/>
        <v>三重県　鳥羽市</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7.6</v>
      </c>
      <c r="Q6" s="20">
        <f t="shared" si="3"/>
        <v>88.83</v>
      </c>
      <c r="R6" s="20">
        <f t="shared" si="3"/>
        <v>2200</v>
      </c>
      <c r="S6" s="20">
        <f t="shared" si="3"/>
        <v>17648</v>
      </c>
      <c r="T6" s="20">
        <f t="shared" si="3"/>
        <v>107.34</v>
      </c>
      <c r="U6" s="20">
        <f t="shared" si="3"/>
        <v>164.41</v>
      </c>
      <c r="V6" s="20">
        <f t="shared" si="3"/>
        <v>1326</v>
      </c>
      <c r="W6" s="20">
        <f t="shared" si="3"/>
        <v>0.53</v>
      </c>
      <c r="X6" s="20">
        <f t="shared" si="3"/>
        <v>2501.89</v>
      </c>
      <c r="Y6" s="21">
        <f>IF(Y7="",NA(),Y7)</f>
        <v>93.71</v>
      </c>
      <c r="Z6" s="21">
        <f t="shared" ref="Z6:AH6" si="4">IF(Z7="",NA(),Z7)</f>
        <v>83.29</v>
      </c>
      <c r="AA6" s="21">
        <f t="shared" si="4"/>
        <v>88.59</v>
      </c>
      <c r="AB6" s="21">
        <f t="shared" si="4"/>
        <v>81.12</v>
      </c>
      <c r="AC6" s="21">
        <f t="shared" si="4"/>
        <v>83.96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884.22</v>
      </c>
      <c r="BG6" s="21">
        <f t="shared" ref="BG6:BO6" si="7">IF(BG7="",NA(),BG7)</f>
        <v>767.57</v>
      </c>
      <c r="BH6" s="21">
        <f t="shared" si="7"/>
        <v>678.7</v>
      </c>
      <c r="BI6" s="21">
        <f t="shared" si="7"/>
        <v>810.26</v>
      </c>
      <c r="BJ6" s="21">
        <f t="shared" si="7"/>
        <v>505.61</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85.02</v>
      </c>
      <c r="BR6" s="21">
        <f t="shared" ref="BR6:BZ6" si="8">IF(BR7="",NA(),BR7)</f>
        <v>65.739999999999995</v>
      </c>
      <c r="BS6" s="21">
        <f t="shared" si="8"/>
        <v>74.3</v>
      </c>
      <c r="BT6" s="21">
        <f t="shared" si="8"/>
        <v>55.32</v>
      </c>
      <c r="BU6" s="21">
        <f t="shared" si="8"/>
        <v>64.02</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215.62</v>
      </c>
      <c r="CC6" s="21">
        <f t="shared" ref="CC6:CK6" si="9">IF(CC7="",NA(),CC7)</f>
        <v>279.77999999999997</v>
      </c>
      <c r="CD6" s="21">
        <f t="shared" si="9"/>
        <v>235.21</v>
      </c>
      <c r="CE6" s="21">
        <f t="shared" si="9"/>
        <v>257.39</v>
      </c>
      <c r="CF6" s="21">
        <f t="shared" si="9"/>
        <v>296.87</v>
      </c>
      <c r="CG6" s="21">
        <f t="shared" si="9"/>
        <v>221.81</v>
      </c>
      <c r="CH6" s="21">
        <f t="shared" si="9"/>
        <v>230.02</v>
      </c>
      <c r="CI6" s="21">
        <f t="shared" si="9"/>
        <v>228.47</v>
      </c>
      <c r="CJ6" s="21">
        <f t="shared" si="9"/>
        <v>224.88</v>
      </c>
      <c r="CK6" s="21">
        <f t="shared" si="9"/>
        <v>228.64</v>
      </c>
      <c r="CL6" s="20" t="str">
        <f>IF(CL7="","",IF(CL7="-","【-】","【"&amp;SUBSTITUTE(TEXT(CL7,"#,##0.00"),"-","△")&amp;"】"))</f>
        <v>【216.39】</v>
      </c>
      <c r="CM6" s="21">
        <f>IF(CM7="",NA(),CM7)</f>
        <v>27.24</v>
      </c>
      <c r="CN6" s="21">
        <f t="shared" ref="CN6:CV6" si="10">IF(CN7="",NA(),CN7)</f>
        <v>26.17</v>
      </c>
      <c r="CO6" s="21">
        <f t="shared" si="10"/>
        <v>24.97</v>
      </c>
      <c r="CP6" s="21">
        <f t="shared" si="10"/>
        <v>21.38</v>
      </c>
      <c r="CQ6" s="21">
        <f t="shared" si="10"/>
        <v>20.72</v>
      </c>
      <c r="CR6" s="21">
        <f t="shared" si="10"/>
        <v>43.36</v>
      </c>
      <c r="CS6" s="21">
        <f t="shared" si="10"/>
        <v>42.56</v>
      </c>
      <c r="CT6" s="21">
        <f t="shared" si="10"/>
        <v>42.47</v>
      </c>
      <c r="CU6" s="21">
        <f t="shared" si="10"/>
        <v>42.4</v>
      </c>
      <c r="CV6" s="21">
        <f t="shared" si="10"/>
        <v>42.28</v>
      </c>
      <c r="CW6" s="20" t="str">
        <f>IF(CW7="","",IF(CW7="-","【-】","【"&amp;SUBSTITUTE(TEXT(CW7,"#,##0.00"),"-","△")&amp;"】"))</f>
        <v>【42.57】</v>
      </c>
      <c r="CX6" s="21">
        <f>IF(CX7="",NA(),CX7)</f>
        <v>94.67</v>
      </c>
      <c r="CY6" s="21">
        <f t="shared" ref="CY6:DG6" si="11">IF(CY7="",NA(),CY7)</f>
        <v>94.69</v>
      </c>
      <c r="CZ6" s="21">
        <f t="shared" si="11"/>
        <v>94.64</v>
      </c>
      <c r="DA6" s="21">
        <f t="shared" si="11"/>
        <v>94.87</v>
      </c>
      <c r="DB6" s="21">
        <f t="shared" si="11"/>
        <v>94.87</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242110</v>
      </c>
      <c r="D7" s="23">
        <v>47</v>
      </c>
      <c r="E7" s="23">
        <v>17</v>
      </c>
      <c r="F7" s="23">
        <v>4</v>
      </c>
      <c r="G7" s="23">
        <v>0</v>
      </c>
      <c r="H7" s="23" t="s">
        <v>98</v>
      </c>
      <c r="I7" s="23" t="s">
        <v>99</v>
      </c>
      <c r="J7" s="23" t="s">
        <v>100</v>
      </c>
      <c r="K7" s="23" t="s">
        <v>101</v>
      </c>
      <c r="L7" s="23" t="s">
        <v>102</v>
      </c>
      <c r="M7" s="23" t="s">
        <v>103</v>
      </c>
      <c r="N7" s="24" t="s">
        <v>104</v>
      </c>
      <c r="O7" s="24" t="s">
        <v>105</v>
      </c>
      <c r="P7" s="24">
        <v>7.6</v>
      </c>
      <c r="Q7" s="24">
        <v>88.83</v>
      </c>
      <c r="R7" s="24">
        <v>2200</v>
      </c>
      <c r="S7" s="24">
        <v>17648</v>
      </c>
      <c r="T7" s="24">
        <v>107.34</v>
      </c>
      <c r="U7" s="24">
        <v>164.41</v>
      </c>
      <c r="V7" s="24">
        <v>1326</v>
      </c>
      <c r="W7" s="24">
        <v>0.53</v>
      </c>
      <c r="X7" s="24">
        <v>2501.89</v>
      </c>
      <c r="Y7" s="24">
        <v>93.71</v>
      </c>
      <c r="Z7" s="24">
        <v>83.29</v>
      </c>
      <c r="AA7" s="24">
        <v>88.59</v>
      </c>
      <c r="AB7" s="24">
        <v>81.12</v>
      </c>
      <c r="AC7" s="24">
        <v>83.96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884.22</v>
      </c>
      <c r="BG7" s="24">
        <v>767.57</v>
      </c>
      <c r="BH7" s="24">
        <v>678.7</v>
      </c>
      <c r="BI7" s="24">
        <v>810.26</v>
      </c>
      <c r="BJ7" s="24">
        <v>505.61</v>
      </c>
      <c r="BK7" s="24">
        <v>1243.71</v>
      </c>
      <c r="BL7" s="24">
        <v>1194.1500000000001</v>
      </c>
      <c r="BM7" s="24">
        <v>1206.79</v>
      </c>
      <c r="BN7" s="24">
        <v>1258.43</v>
      </c>
      <c r="BO7" s="24">
        <v>1163.75</v>
      </c>
      <c r="BP7" s="24">
        <v>1201.79</v>
      </c>
      <c r="BQ7" s="24">
        <v>85.02</v>
      </c>
      <c r="BR7" s="24">
        <v>65.739999999999995</v>
      </c>
      <c r="BS7" s="24">
        <v>74.3</v>
      </c>
      <c r="BT7" s="24">
        <v>55.32</v>
      </c>
      <c r="BU7" s="24">
        <v>64.02</v>
      </c>
      <c r="BV7" s="24">
        <v>74.3</v>
      </c>
      <c r="BW7" s="24">
        <v>72.260000000000005</v>
      </c>
      <c r="BX7" s="24">
        <v>71.84</v>
      </c>
      <c r="BY7" s="24">
        <v>73.36</v>
      </c>
      <c r="BZ7" s="24">
        <v>72.599999999999994</v>
      </c>
      <c r="CA7" s="24">
        <v>75.31</v>
      </c>
      <c r="CB7" s="24">
        <v>215.62</v>
      </c>
      <c r="CC7" s="24">
        <v>279.77999999999997</v>
      </c>
      <c r="CD7" s="24">
        <v>235.21</v>
      </c>
      <c r="CE7" s="24">
        <v>257.39</v>
      </c>
      <c r="CF7" s="24">
        <v>296.87</v>
      </c>
      <c r="CG7" s="24">
        <v>221.81</v>
      </c>
      <c r="CH7" s="24">
        <v>230.02</v>
      </c>
      <c r="CI7" s="24">
        <v>228.47</v>
      </c>
      <c r="CJ7" s="24">
        <v>224.88</v>
      </c>
      <c r="CK7" s="24">
        <v>228.64</v>
      </c>
      <c r="CL7" s="24">
        <v>216.39</v>
      </c>
      <c r="CM7" s="24">
        <v>27.24</v>
      </c>
      <c r="CN7" s="24">
        <v>26.17</v>
      </c>
      <c r="CO7" s="24">
        <v>24.97</v>
      </c>
      <c r="CP7" s="24">
        <v>21.38</v>
      </c>
      <c r="CQ7" s="24">
        <v>20.72</v>
      </c>
      <c r="CR7" s="24">
        <v>43.36</v>
      </c>
      <c r="CS7" s="24">
        <v>42.56</v>
      </c>
      <c r="CT7" s="24">
        <v>42.47</v>
      </c>
      <c r="CU7" s="24">
        <v>42.4</v>
      </c>
      <c r="CV7" s="24">
        <v>42.28</v>
      </c>
      <c r="CW7" s="24">
        <v>42.57</v>
      </c>
      <c r="CX7" s="24">
        <v>94.67</v>
      </c>
      <c r="CY7" s="24">
        <v>94.69</v>
      </c>
      <c r="CZ7" s="24">
        <v>94.64</v>
      </c>
      <c r="DA7" s="24">
        <v>94.87</v>
      </c>
      <c r="DB7" s="24">
        <v>94.87</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r03061</cp:lastModifiedBy>
  <cp:lastPrinted>2023-01-16T08:48:50Z</cp:lastPrinted>
  <dcterms:created xsi:type="dcterms:W3CDTF">2022-12-01T01:51:41Z</dcterms:created>
  <dcterms:modified xsi:type="dcterms:W3CDTF">2023-01-16T08:51:08Z</dcterms:modified>
  <cp:category/>
</cp:coreProperties>
</file>