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3公営企業決算統計\12_経営比較\05_経営比較分析表\08_HP公開用\09亀山市\"/>
    </mc:Choice>
  </mc:AlternateContent>
  <workbookProtection workbookAlgorithmName="SHA-512" workbookHashValue="datDhJdvFIf9itXOEYB3kCMxGT772B6KCWC8ZQRKAvV7dfKcWewXf4AmQApbOk2a7DVE1+UJSJhEn2WGoys9Fw==" workbookSaltValue="OAsqGzQBm5YpbFlhK7Zejg==" workbookSpinCount="100000" lockStructure="1"/>
  <bookViews>
    <workbookView xWindow="0" yWindow="0" windowWidth="13440" windowHeight="699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<sst xmlns="http://schemas.openxmlformats.org/spreadsheetml/2006/main" count="236" uniqueCount="122">
  <si>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</si>
  <si>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</si>
  <si>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</si>
  <si>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</si>
  <si>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</si>
  <si>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</si>
  <si>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</si>
  <si>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</si>
  <si>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</si>
  <si>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</si>
  <si>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</si>
  <si>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</si>
  <si>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</si>
  <si>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</si>
  <si>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</si>
  <si>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</si>
  <si>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</si>
  <si>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</si>
  <si>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</si>
  <si>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</si>
  <si>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</si>
  <si>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</si>
  <si>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</si>
  <si>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</si>
  <si>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</si>
  <si>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</si>
  <si>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</si>
  <si>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</si>
  <si>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</si>
  <si>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</si>
  <si>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</si>
  <si>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</si>
  <si>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</si>
  <si>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</si>
  <si>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</si>
  <si>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</si>
  <si>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</si>
  <si>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</si>
  <si>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</si>
  <si>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</si>
  <si>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</si>
  <si>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</si>
  <si>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</si>
  <si>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</si>
  <si>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</si>
  <si>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</si>
  <si>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</si>
  <si>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</si>
  <si>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</si>
  <si>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</si>
  <si>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</si>
  <si>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</si>
  <si>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</si>
  <si>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</si>
  <si>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</si>
  <si>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</si>
  <si>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</si>
  <si>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</si>
  <si>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</si>
  <si>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</si>
  <si>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</si>
  <si>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</si>
  <si>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</si>
  <si>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</si>
  <si>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</si>
  <si>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</si>
  <si>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</si>
  <si>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</si>
  <si>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</si>
  <si>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</si>
  <si>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</si>
  <si>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</si>
  <si>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</si>
  <si>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</si>
  <si>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</si>
  <si>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</si>
  <si>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</si>
  <si>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</si>
  <si>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</si>
  <si>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</si>
  <si>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</si>
  <si>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</si>
  <si>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</si>
  <si>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</si>
  <si>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</si>
  <si>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</si>
  <si>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</si>
  <si>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</si>
  <si>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</si>
  <si>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</si>
  <si>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</si>
  <si>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</si>
  <si>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</si>
  <si>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</si>
  <si>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</si>
  <si>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</si>
  <si>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</si>
  <si>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</si>
  <si>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</si>
  <si>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亀山市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</si>
  <si>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</si>
  <si>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</si>
  <si>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</si>
  <si>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</si>
  <si>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</si>
  <si>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</si>
  <si>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</si>
  <si>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</si>
  <si>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</si>
  <si>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</si>
  <si>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</si>
  <si>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</si>
  <si>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</si>
  <si>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</si>
  <si>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</si>
  <si>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</si>
  <si>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</si>
  <si>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</si>
  <si>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</si>
  <si>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本市では、法定耐用年数を超えるような管渠は存在しないため、管渠の更新作業は実施されていません。一方、処理場については、個別の機械設備等の修繕を必要に応じて実施しています。
　しかしながら、供用開始から20年を経過する処理施設もあることから、計画的な施設の更新を進めるとともに近接する公共下水道への接続等を検討し、トータルコストの軽減を図っていきます。</t>
    <phoneticPr fontId="4"/>
  </si>
  <si>
    <t>　本市については、市内14の処理場の建設事業が完了し、今後は施設の更新と維持管理をバランスよく進めていく必要があります。また、接続率や収納率の向上に努め、管理コストの縮減を図りながら効率的な事業運営に努めます。
　なお、本市は令和4年度から企業会計に移行しました。資産およびコストを含む全体の経営状況を比較可能な形で把握し、経営基盤の強化と財政マネジメントの向上を図ります。</t>
    <phoneticPr fontId="4"/>
  </si>
  <si>
    <t xml:space="preserve"> 令和4年度に地方公営企業会計へ移行したことから、令和4年3月31日をもって打ち切り決算を行っています。そのため、当該年度の決算に通常年度の決算に含まれるべき収入及び支出の一部が含まれていない状態での比較・分析となります。
　①収益的収支比率は、総収益で総費用に地方債償還金を加えた費用をどの程度賄えているかを表す指標です。令和3年度の当該指標は76.61％で前年度と比較して10.42ポイント上がったが、依然として一般会計からの繰入金に頼った経営です。
　⑤経費回収率は、使用料で回収すべき処理費用を使用料でどの程度賄えているかを示す指標です。令和3年度の指標は62.39％で、コストのかかる処理場費に対して使用料収入が十分確保されていない状況です。
　⑥汚水処理原価は、有収水量1㎥あたりの汚水処理に要した費用で、汚水処理に係るコストを表したものです。本市の場合、打ち切り決算を行った都合前年度以前との比較が困難ではありますが、有収水量は横ばいであるため、引き続き維持管理費の軽減を図る必要があります。
　⑦施設利用率は、施設の利用状況や適正規模を判断する指標で、一般的に高い数値であることが望まれます。本市の場合、令和３年度は、前年度と同率ではありますが、類似団体平均値と比較すると6.03ポイント下回っています。各施設の現状分析や将来予測により適切な施設規模を把握していく必要があります。
　⑧水洗化率は、現在処理区域内人口のうち水洗便所を設置して汚水処理している人口の割合を表した指標です。本市の場合、類似団体平均を3.13ポイント下回っています。公共用水域の水質保全は勿論のこと、経営の根幹を成す使用料収入へも影響することから、今後も普及促進に努める必要があります。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</si>
</sst>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12B-4D3B-9500-B853C9A8F1E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E12B-4D3B-9500-B853C9A8F1E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60.5</c:v>
                </c:pt>
                <c:pt idx="1">
                  <c:v>60.5</c:v>
                </c:pt>
                <c:pt idx="2">
                  <c:v>60.5</c:v>
                </c:pt>
                <c:pt idx="3">
                  <c:v>60.5</c:v>
                </c:pt>
                <c:pt idx="4">
                  <c:v>60.5</c:v>
                </c:pt>
              </c:numCache>
            </c:numRef>
          </c:val>
          <c:extLst>
            <c:ext xmlns:c16="http://schemas.microsoft.com/office/drawing/2014/chart" uri="{C3380CC4-5D6E-409C-BE32-E72D297353CC}">
              <c16:uniqueId val="{00000000-B29A-42C6-BAFB-5CE0D14ECD9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B29A-42C6-BAFB-5CE0D14ECD9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89.03</c:v>
                </c:pt>
                <c:pt idx="1">
                  <c:v>90.77</c:v>
                </c:pt>
                <c:pt idx="2">
                  <c:v>83.11</c:v>
                </c:pt>
                <c:pt idx="3">
                  <c:v>81.569999999999993</c:v>
                </c:pt>
                <c:pt idx="4">
                  <c:v>81.540000000000006</c:v>
                </c:pt>
              </c:numCache>
            </c:numRef>
          </c:val>
          <c:extLst>
            <c:ext xmlns:c16="http://schemas.microsoft.com/office/drawing/2014/chart" uri="{C3380CC4-5D6E-409C-BE32-E72D297353CC}">
              <c16:uniqueId val="{00000000-FC58-4541-B0FA-63C4AA27189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FC58-4541-B0FA-63C4AA27189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69.33</c:v>
                </c:pt>
                <c:pt idx="1">
                  <c:v>68.13</c:v>
                </c:pt>
                <c:pt idx="2">
                  <c:v>68.31</c:v>
                </c:pt>
                <c:pt idx="3">
                  <c:v>66.19</c:v>
                </c:pt>
                <c:pt idx="4">
                  <c:v>76.61</c:v>
                </c:pt>
              </c:numCache>
            </c:numRef>
          </c:val>
          <c:extLst>
            <c:ext xmlns:c16="http://schemas.microsoft.com/office/drawing/2014/chart" uri="{C3380CC4-5D6E-409C-BE32-E72D297353CC}">
              <c16:uniqueId val="{00000000-9EEB-43C3-A939-CEEF11B5ACA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EEB-43C3-A939-CEEF11B5ACA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46E-4E1E-BD4A-B256B57AF16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6E-4E1E-BD4A-B256B57AF16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AAA-4C5A-AB00-B6D944D755A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AA-4C5A-AB00-B6D944D755A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088-4C37-B2EF-0296C4B9B4A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88-4C37-B2EF-0296C4B9B4A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09F-479A-A982-203D41E41C3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09F-479A-A982-203D41E41C3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9.6199999999999992</c:v>
                </c:pt>
                <c:pt idx="1">
                  <c:v>9.0500000000000007</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027-4C72-BFBA-1B1955C49E6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A027-4C72-BFBA-1B1955C49E6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49.9</c:v>
                </c:pt>
                <c:pt idx="1">
                  <c:v>49.03</c:v>
                </c:pt>
                <c:pt idx="2">
                  <c:v>48.77</c:v>
                </c:pt>
                <c:pt idx="3">
                  <c:v>48.17</c:v>
                </c:pt>
                <c:pt idx="4">
                  <c:v>62.39</c:v>
                </c:pt>
              </c:numCache>
            </c:numRef>
          </c:val>
          <c:extLst>
            <c:ext xmlns:c16="http://schemas.microsoft.com/office/drawing/2014/chart" uri="{C3380CC4-5D6E-409C-BE32-E72D297353CC}">
              <c16:uniqueId val="{00000000-F7AD-49A2-9D46-76BC45B778D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F7AD-49A2-9D46-76BC45B778D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362.89</c:v>
                </c:pt>
                <c:pt idx="1">
                  <c:v>298.26</c:v>
                </c:pt>
                <c:pt idx="2">
                  <c:v>302.45</c:v>
                </c:pt>
                <c:pt idx="3">
                  <c:v>303.49</c:v>
                </c:pt>
                <c:pt idx="4">
                  <c:v>238.5</c:v>
                </c:pt>
              </c:numCache>
            </c:numRef>
          </c:val>
          <c:extLst>
            <c:ext xmlns:c16="http://schemas.microsoft.com/office/drawing/2014/chart" uri="{C3380CC4-5D6E-409C-BE32-E72D297353CC}">
              <c16:uniqueId val="{00000000-E937-4226-95D2-6295D2C10FE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E937-4226-95D2-6295D2C10FE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B1" zoomScale="90" zoomScaleNormal="90"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三重県　亀山市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法非適用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49438</v>
      </c>
      <c r="AM8" s="42"/>
      <c r="AN8" s="42"/>
      <c r="AO8" s="42"/>
      <c r="AP8" s="42"/>
      <c r="AQ8" s="42"/>
      <c r="AR8" s="42"/>
      <c r="AS8" s="42"/>
      <c r="AT8" s="35">
        <f>データ!T6</f>
        <v>191.04</v>
      </c>
      <c r="AU8" s="35"/>
      <c r="AV8" s="35"/>
      <c r="AW8" s="35"/>
      <c r="AX8" s="35"/>
      <c r="AY8" s="35"/>
      <c r="AZ8" s="35"/>
      <c r="BA8" s="35"/>
      <c r="BB8" s="35">
        <f>データ!U6</f>
        <v>258.77999999999997</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t="str">
        <f>データ!O6</f>
        <v>該当数値なし</v>
      </c>
      <c r="J10" s="35"/>
      <c r="K10" s="35"/>
      <c r="L10" s="35"/>
      <c r="M10" s="35"/>
      <c r="N10" s="35"/>
      <c r="O10" s="35"/>
      <c r="P10" s="35">
        <f>データ!P6</f>
        <v>16.260000000000002</v>
      </c>
      <c r="Q10" s="35"/>
      <c r="R10" s="35"/>
      <c r="S10" s="35"/>
      <c r="T10" s="35"/>
      <c r="U10" s="35"/>
      <c r="V10" s="35"/>
      <c r="W10" s="35">
        <f>データ!Q6</f>
        <v>100</v>
      </c>
      <c r="X10" s="35"/>
      <c r="Y10" s="35"/>
      <c r="Z10" s="35"/>
      <c r="AA10" s="35"/>
      <c r="AB10" s="35"/>
      <c r="AC10" s="35"/>
      <c r="AD10" s="42">
        <f>データ!R6</f>
        <v>3850</v>
      </c>
      <c r="AE10" s="42"/>
      <c r="AF10" s="42"/>
      <c r="AG10" s="42"/>
      <c r="AH10" s="42"/>
      <c r="AI10" s="42"/>
      <c r="AJ10" s="42"/>
      <c r="AK10" s="2"/>
      <c r="AL10" s="42">
        <f>データ!V6</f>
        <v>8045</v>
      </c>
      <c r="AM10" s="42"/>
      <c r="AN10" s="42"/>
      <c r="AO10" s="42"/>
      <c r="AP10" s="42"/>
      <c r="AQ10" s="42"/>
      <c r="AR10" s="42"/>
      <c r="AS10" s="42"/>
      <c r="AT10" s="35">
        <f>データ!W6</f>
        <v>3.74</v>
      </c>
      <c r="AU10" s="35"/>
      <c r="AV10" s="35"/>
      <c r="AW10" s="35"/>
      <c r="AX10" s="35"/>
      <c r="AY10" s="35"/>
      <c r="AZ10" s="35"/>
      <c r="BA10" s="35"/>
      <c r="BB10" s="35">
        <f>データ!X6</f>
        <v>2151.0700000000002</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2">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2">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0" t="s">
        <v>121</v>
      </c>
      <c r="BM16" s="81"/>
      <c r="BN16" s="81"/>
      <c r="BO16" s="81"/>
      <c r="BP16" s="81"/>
      <c r="BQ16" s="81"/>
      <c r="BR16" s="81"/>
      <c r="BS16" s="81"/>
      <c r="BT16" s="81"/>
      <c r="BU16" s="81"/>
      <c r="BV16" s="81"/>
      <c r="BW16" s="81"/>
      <c r="BX16" s="81"/>
      <c r="BY16" s="81"/>
      <c r="BZ16" s="8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0"/>
      <c r="BM17" s="81"/>
      <c r="BN17" s="81"/>
      <c r="BO17" s="81"/>
      <c r="BP17" s="81"/>
      <c r="BQ17" s="81"/>
      <c r="BR17" s="81"/>
      <c r="BS17" s="81"/>
      <c r="BT17" s="81"/>
      <c r="BU17" s="81"/>
      <c r="BV17" s="81"/>
      <c r="BW17" s="81"/>
      <c r="BX17" s="81"/>
      <c r="BY17" s="81"/>
      <c r="BZ17" s="8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0"/>
      <c r="BM18" s="81"/>
      <c r="BN18" s="81"/>
      <c r="BO18" s="81"/>
      <c r="BP18" s="81"/>
      <c r="BQ18" s="81"/>
      <c r="BR18" s="81"/>
      <c r="BS18" s="81"/>
      <c r="BT18" s="81"/>
      <c r="BU18" s="81"/>
      <c r="BV18" s="81"/>
      <c r="BW18" s="81"/>
      <c r="BX18" s="81"/>
      <c r="BY18" s="81"/>
      <c r="BZ18" s="8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0"/>
      <c r="BM19" s="81"/>
      <c r="BN19" s="81"/>
      <c r="BO19" s="81"/>
      <c r="BP19" s="81"/>
      <c r="BQ19" s="81"/>
      <c r="BR19" s="81"/>
      <c r="BS19" s="81"/>
      <c r="BT19" s="81"/>
      <c r="BU19" s="81"/>
      <c r="BV19" s="81"/>
      <c r="BW19" s="81"/>
      <c r="BX19" s="81"/>
      <c r="BY19" s="81"/>
      <c r="BZ19" s="8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0"/>
      <c r="BM20" s="81"/>
      <c r="BN20" s="81"/>
      <c r="BO20" s="81"/>
      <c r="BP20" s="81"/>
      <c r="BQ20" s="81"/>
      <c r="BR20" s="81"/>
      <c r="BS20" s="81"/>
      <c r="BT20" s="81"/>
      <c r="BU20" s="81"/>
      <c r="BV20" s="81"/>
      <c r="BW20" s="81"/>
      <c r="BX20" s="81"/>
      <c r="BY20" s="81"/>
      <c r="BZ20" s="8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0"/>
      <c r="BM21" s="81"/>
      <c r="BN21" s="81"/>
      <c r="BO21" s="81"/>
      <c r="BP21" s="81"/>
      <c r="BQ21" s="81"/>
      <c r="BR21" s="81"/>
      <c r="BS21" s="81"/>
      <c r="BT21" s="81"/>
      <c r="BU21" s="81"/>
      <c r="BV21" s="81"/>
      <c r="BW21" s="81"/>
      <c r="BX21" s="81"/>
      <c r="BY21" s="81"/>
      <c r="BZ21" s="8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0"/>
      <c r="BM22" s="81"/>
      <c r="BN22" s="81"/>
      <c r="BO22" s="81"/>
      <c r="BP22" s="81"/>
      <c r="BQ22" s="81"/>
      <c r="BR22" s="81"/>
      <c r="BS22" s="81"/>
      <c r="BT22" s="81"/>
      <c r="BU22" s="81"/>
      <c r="BV22" s="81"/>
      <c r="BW22" s="81"/>
      <c r="BX22" s="81"/>
      <c r="BY22" s="81"/>
      <c r="BZ22" s="8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0"/>
      <c r="BM23" s="81"/>
      <c r="BN23" s="81"/>
      <c r="BO23" s="81"/>
      <c r="BP23" s="81"/>
      <c r="BQ23" s="81"/>
      <c r="BR23" s="81"/>
      <c r="BS23" s="81"/>
      <c r="BT23" s="81"/>
      <c r="BU23" s="81"/>
      <c r="BV23" s="81"/>
      <c r="BW23" s="81"/>
      <c r="BX23" s="81"/>
      <c r="BY23" s="81"/>
      <c r="BZ23" s="8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0"/>
      <c r="BM24" s="81"/>
      <c r="BN24" s="81"/>
      <c r="BO24" s="81"/>
      <c r="BP24" s="81"/>
      <c r="BQ24" s="81"/>
      <c r="BR24" s="81"/>
      <c r="BS24" s="81"/>
      <c r="BT24" s="81"/>
      <c r="BU24" s="81"/>
      <c r="BV24" s="81"/>
      <c r="BW24" s="81"/>
      <c r="BX24" s="81"/>
      <c r="BY24" s="81"/>
      <c r="BZ24" s="8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0"/>
      <c r="BM25" s="81"/>
      <c r="BN25" s="81"/>
      <c r="BO25" s="81"/>
      <c r="BP25" s="81"/>
      <c r="BQ25" s="81"/>
      <c r="BR25" s="81"/>
      <c r="BS25" s="81"/>
      <c r="BT25" s="81"/>
      <c r="BU25" s="81"/>
      <c r="BV25" s="81"/>
      <c r="BW25" s="81"/>
      <c r="BX25" s="81"/>
      <c r="BY25" s="81"/>
      <c r="BZ25" s="8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0"/>
      <c r="BM26" s="81"/>
      <c r="BN26" s="81"/>
      <c r="BO26" s="81"/>
      <c r="BP26" s="81"/>
      <c r="BQ26" s="81"/>
      <c r="BR26" s="81"/>
      <c r="BS26" s="81"/>
      <c r="BT26" s="81"/>
      <c r="BU26" s="81"/>
      <c r="BV26" s="81"/>
      <c r="BW26" s="81"/>
      <c r="BX26" s="81"/>
      <c r="BY26" s="81"/>
      <c r="BZ26" s="8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0"/>
      <c r="BM27" s="81"/>
      <c r="BN27" s="81"/>
      <c r="BO27" s="81"/>
      <c r="BP27" s="81"/>
      <c r="BQ27" s="81"/>
      <c r="BR27" s="81"/>
      <c r="BS27" s="81"/>
      <c r="BT27" s="81"/>
      <c r="BU27" s="81"/>
      <c r="BV27" s="81"/>
      <c r="BW27" s="81"/>
      <c r="BX27" s="81"/>
      <c r="BY27" s="81"/>
      <c r="BZ27" s="8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0"/>
      <c r="BM28" s="81"/>
      <c r="BN28" s="81"/>
      <c r="BO28" s="81"/>
      <c r="BP28" s="81"/>
      <c r="BQ28" s="81"/>
      <c r="BR28" s="81"/>
      <c r="BS28" s="81"/>
      <c r="BT28" s="81"/>
      <c r="BU28" s="81"/>
      <c r="BV28" s="81"/>
      <c r="BW28" s="81"/>
      <c r="BX28" s="81"/>
      <c r="BY28" s="81"/>
      <c r="BZ28" s="8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0"/>
      <c r="BM29" s="81"/>
      <c r="BN29" s="81"/>
      <c r="BO29" s="81"/>
      <c r="BP29" s="81"/>
      <c r="BQ29" s="81"/>
      <c r="BR29" s="81"/>
      <c r="BS29" s="81"/>
      <c r="BT29" s="81"/>
      <c r="BU29" s="81"/>
      <c r="BV29" s="81"/>
      <c r="BW29" s="81"/>
      <c r="BX29" s="81"/>
      <c r="BY29" s="81"/>
      <c r="BZ29" s="8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0"/>
      <c r="BM30" s="81"/>
      <c r="BN30" s="81"/>
      <c r="BO30" s="81"/>
      <c r="BP30" s="81"/>
      <c r="BQ30" s="81"/>
      <c r="BR30" s="81"/>
      <c r="BS30" s="81"/>
      <c r="BT30" s="81"/>
      <c r="BU30" s="81"/>
      <c r="BV30" s="81"/>
      <c r="BW30" s="81"/>
      <c r="BX30" s="81"/>
      <c r="BY30" s="81"/>
      <c r="BZ30" s="8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0"/>
      <c r="BM31" s="81"/>
      <c r="BN31" s="81"/>
      <c r="BO31" s="81"/>
      <c r="BP31" s="81"/>
      <c r="BQ31" s="81"/>
      <c r="BR31" s="81"/>
      <c r="BS31" s="81"/>
      <c r="BT31" s="81"/>
      <c r="BU31" s="81"/>
      <c r="BV31" s="81"/>
      <c r="BW31" s="81"/>
      <c r="BX31" s="81"/>
      <c r="BY31" s="81"/>
      <c r="BZ31" s="8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0"/>
      <c r="BM32" s="81"/>
      <c r="BN32" s="81"/>
      <c r="BO32" s="81"/>
      <c r="BP32" s="81"/>
      <c r="BQ32" s="81"/>
      <c r="BR32" s="81"/>
      <c r="BS32" s="81"/>
      <c r="BT32" s="81"/>
      <c r="BU32" s="81"/>
      <c r="BV32" s="81"/>
      <c r="BW32" s="81"/>
      <c r="BX32" s="81"/>
      <c r="BY32" s="81"/>
      <c r="BZ32" s="8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0"/>
      <c r="BM33" s="81"/>
      <c r="BN33" s="81"/>
      <c r="BO33" s="81"/>
      <c r="BP33" s="81"/>
      <c r="BQ33" s="81"/>
      <c r="BR33" s="81"/>
      <c r="BS33" s="81"/>
      <c r="BT33" s="81"/>
      <c r="BU33" s="81"/>
      <c r="BV33" s="81"/>
      <c r="BW33" s="81"/>
      <c r="BX33" s="81"/>
      <c r="BY33" s="81"/>
      <c r="BZ33" s="8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0"/>
      <c r="BM34" s="81"/>
      <c r="BN34" s="81"/>
      <c r="BO34" s="81"/>
      <c r="BP34" s="81"/>
      <c r="BQ34" s="81"/>
      <c r="BR34" s="81"/>
      <c r="BS34" s="81"/>
      <c r="BT34" s="81"/>
      <c r="BU34" s="81"/>
      <c r="BV34" s="81"/>
      <c r="BW34" s="81"/>
      <c r="BX34" s="81"/>
      <c r="BY34" s="81"/>
      <c r="BZ34" s="8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0"/>
      <c r="BM35" s="81"/>
      <c r="BN35" s="81"/>
      <c r="BO35" s="81"/>
      <c r="BP35" s="81"/>
      <c r="BQ35" s="81"/>
      <c r="BR35" s="81"/>
      <c r="BS35" s="81"/>
      <c r="BT35" s="81"/>
      <c r="BU35" s="81"/>
      <c r="BV35" s="81"/>
      <c r="BW35" s="81"/>
      <c r="BX35" s="81"/>
      <c r="BY35" s="81"/>
      <c r="BZ35" s="8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0"/>
      <c r="BM36" s="81"/>
      <c r="BN36" s="81"/>
      <c r="BO36" s="81"/>
      <c r="BP36" s="81"/>
      <c r="BQ36" s="81"/>
      <c r="BR36" s="81"/>
      <c r="BS36" s="81"/>
      <c r="BT36" s="81"/>
      <c r="BU36" s="81"/>
      <c r="BV36" s="81"/>
      <c r="BW36" s="81"/>
      <c r="BX36" s="81"/>
      <c r="BY36" s="81"/>
      <c r="BZ36" s="8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0"/>
      <c r="BM37" s="81"/>
      <c r="BN37" s="81"/>
      <c r="BO37" s="81"/>
      <c r="BP37" s="81"/>
      <c r="BQ37" s="81"/>
      <c r="BR37" s="81"/>
      <c r="BS37" s="81"/>
      <c r="BT37" s="81"/>
      <c r="BU37" s="81"/>
      <c r="BV37" s="81"/>
      <c r="BW37" s="81"/>
      <c r="BX37" s="81"/>
      <c r="BY37" s="81"/>
      <c r="BZ37" s="8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0"/>
      <c r="BM38" s="81"/>
      <c r="BN38" s="81"/>
      <c r="BO38" s="81"/>
      <c r="BP38" s="81"/>
      <c r="BQ38" s="81"/>
      <c r="BR38" s="81"/>
      <c r="BS38" s="81"/>
      <c r="BT38" s="81"/>
      <c r="BU38" s="81"/>
      <c r="BV38" s="81"/>
      <c r="BW38" s="81"/>
      <c r="BX38" s="81"/>
      <c r="BY38" s="81"/>
      <c r="BZ38" s="8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0"/>
      <c r="BM39" s="81"/>
      <c r="BN39" s="81"/>
      <c r="BO39" s="81"/>
      <c r="BP39" s="81"/>
      <c r="BQ39" s="81"/>
      <c r="BR39" s="81"/>
      <c r="BS39" s="81"/>
      <c r="BT39" s="81"/>
      <c r="BU39" s="81"/>
      <c r="BV39" s="81"/>
      <c r="BW39" s="81"/>
      <c r="BX39" s="81"/>
      <c r="BY39" s="81"/>
      <c r="BZ39" s="8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0"/>
      <c r="BM40" s="81"/>
      <c r="BN40" s="81"/>
      <c r="BO40" s="81"/>
      <c r="BP40" s="81"/>
      <c r="BQ40" s="81"/>
      <c r="BR40" s="81"/>
      <c r="BS40" s="81"/>
      <c r="BT40" s="81"/>
      <c r="BU40" s="81"/>
      <c r="BV40" s="81"/>
      <c r="BW40" s="81"/>
      <c r="BX40" s="81"/>
      <c r="BY40" s="81"/>
      <c r="BZ40" s="8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0"/>
      <c r="BM41" s="81"/>
      <c r="BN41" s="81"/>
      <c r="BO41" s="81"/>
      <c r="BP41" s="81"/>
      <c r="BQ41" s="81"/>
      <c r="BR41" s="81"/>
      <c r="BS41" s="81"/>
      <c r="BT41" s="81"/>
      <c r="BU41" s="81"/>
      <c r="BV41" s="81"/>
      <c r="BW41" s="81"/>
      <c r="BX41" s="81"/>
      <c r="BY41" s="81"/>
      <c r="BZ41" s="8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0"/>
      <c r="BM42" s="81"/>
      <c r="BN42" s="81"/>
      <c r="BO42" s="81"/>
      <c r="BP42" s="81"/>
      <c r="BQ42" s="81"/>
      <c r="BR42" s="81"/>
      <c r="BS42" s="81"/>
      <c r="BT42" s="81"/>
      <c r="BU42" s="81"/>
      <c r="BV42" s="81"/>
      <c r="BW42" s="81"/>
      <c r="BX42" s="81"/>
      <c r="BY42" s="81"/>
      <c r="BZ42" s="8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0"/>
      <c r="BM43" s="81"/>
      <c r="BN43" s="81"/>
      <c r="BO43" s="81"/>
      <c r="BP43" s="81"/>
      <c r="BQ43" s="81"/>
      <c r="BR43" s="81"/>
      <c r="BS43" s="81"/>
      <c r="BT43" s="81"/>
      <c r="BU43" s="81"/>
      <c r="BV43" s="81"/>
      <c r="BW43" s="81"/>
      <c r="BX43" s="81"/>
      <c r="BY43" s="81"/>
      <c r="BZ43" s="8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119</v>
      </c>
      <c r="BM47" s="62"/>
      <c r="BN47" s="62"/>
      <c r="BO47" s="62"/>
      <c r="BP47" s="62"/>
      <c r="BQ47" s="62"/>
      <c r="BR47" s="62"/>
      <c r="BS47" s="62"/>
      <c r="BT47" s="62"/>
      <c r="BU47" s="62"/>
      <c r="BV47" s="62"/>
      <c r="BW47" s="62"/>
      <c r="BX47" s="62"/>
      <c r="BY47" s="62"/>
      <c r="BZ47" s="6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2">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2">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120</v>
      </c>
      <c r="BM66" s="62"/>
      <c r="BN66" s="62"/>
      <c r="BO66" s="62"/>
      <c r="BP66" s="62"/>
      <c r="BQ66" s="62"/>
      <c r="BR66" s="62"/>
      <c r="BS66" s="62"/>
      <c r="BT66" s="62"/>
      <c r="BU66" s="62"/>
      <c r="BV66" s="62"/>
      <c r="BW66" s="62"/>
      <c r="BX66" s="62"/>
      <c r="BY66" s="62"/>
      <c r="BZ66" s="6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44</v>
      </c>
      <c r="H86" s="12" t="str">
        <f>データ!BP6</f>
        <v>【786.37】</v>
      </c>
      <c r="I86" s="12" t="str">
        <f>データ!CA6</f>
        <v>【60.65】</v>
      </c>
      <c r="J86" s="12" t="str">
        <f>データ!CL6</f>
        <v>【256.97】</v>
      </c>
      <c r="K86" s="12" t="str">
        <f>データ!CW6</f>
        <v>【61.14】</v>
      </c>
      <c r="L86" s="12" t="str">
        <f>データ!DH6</f>
        <v>【86.91】</v>
      </c>
      <c r="M86" s="12" t="s">
        <v>44</v>
      </c>
      <c r="N86" s="12" t="s">
        <v>45</v>
      </c>
      <c r="O86" s="12" t="str">
        <f>データ!EO6</f>
        <v>【0.03】</v>
      </c>
    </row>
  </sheetData>
  <sheetProtection algorithmName="SHA-512" hashValue="dQM9Rdv6RFlXTwYYREcJHoJuIxYecx/lPiSVpotuSe7L2B4PkpBvYCaVw9q4Z2BPIczYL7uxYSigWW0mmBZm2Q==" saltValue="OWRLNa2uSc3gdy7xWSBk1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 x14ac:dyDescent="0.2"/>
  <cols>
    <col min="2" max="144" width="11.90625" customWidth="1"/>
  </cols>
  <sheetData>
    <row r="1" spans="1:145" x14ac:dyDescent="0.2">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2">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2">
      <c r="A6" s="14" t="s">
        <v>98</v>
      </c>
      <c r="B6" s="19">
        <f>B7</f>
        <v>2021</v>
      </c>
      <c r="C6" s="19">
        <f t="shared" ref="C6:X6" si="3">C7</f>
        <v>242101</v>
      </c>
      <c r="D6" s="19">
        <f t="shared" si="3"/>
        <v>47</v>
      </c>
      <c r="E6" s="19">
        <f t="shared" si="3"/>
        <v>17</v>
      </c>
      <c r="F6" s="19">
        <f t="shared" si="3"/>
        <v>5</v>
      </c>
      <c r="G6" s="19">
        <f t="shared" si="3"/>
        <v>0</v>
      </c>
      <c r="H6" s="19" t="str">
        <f t="shared" si="3"/>
        <v>三重県　亀山市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16.260000000000002</v>
      </c>
      <c r="Q6" s="20">
        <f t="shared" si="3"/>
        <v>100</v>
      </c>
      <c r="R6" s="20">
        <f t="shared" si="3"/>
        <v>3850</v>
      </c>
      <c r="S6" s="20">
        <f t="shared" si="3"/>
        <v>49438</v>
      </c>
      <c r="T6" s="20">
        <f t="shared" si="3"/>
        <v>191.04</v>
      </c>
      <c r="U6" s="20">
        <f t="shared" si="3"/>
        <v>258.77999999999997</v>
      </c>
      <c r="V6" s="20">
        <f t="shared" si="3"/>
        <v>8045</v>
      </c>
      <c r="W6" s="20">
        <f t="shared" si="3"/>
        <v>3.74</v>
      </c>
      <c r="X6" s="20">
        <f t="shared" si="3"/>
        <v>2151.0700000000002</v>
      </c>
      <c r="Y6" s="21">
        <f>IF(Y7="",NA(),Y7)</f>
        <v>69.33</v>
      </c>
      <c r="Z6" s="21">
        <f t="shared" ref="Z6:AH6" si="4">IF(Z7="",NA(),Z7)</f>
        <v>68.13</v>
      </c>
      <c r="AA6" s="21">
        <f t="shared" si="4"/>
        <v>68.31</v>
      </c>
      <c r="AB6" s="21">
        <f t="shared" si="4"/>
        <v>66.19</v>
      </c>
      <c r="AC6" s="21">
        <f t="shared" si="4"/>
        <v>76.61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9.6199999999999992</v>
      </c>
      <c r="BG6" s="21">
        <f t="shared" ref="BG6:BO6" si="7">IF(BG7="",NA(),BG7)</f>
        <v>9.0500000000000007</v>
      </c>
      <c r="BH6" s="20">
        <f t="shared" si="7"/>
        <v>0</v>
      </c>
      <c r="BI6" s="20">
        <f t="shared" si="7"/>
        <v>0</v>
      </c>
      <c r="BJ6" s="20">
        <f t="shared" si="7"/>
        <v>0</v>
      </c>
      <c r="BK6" s="21">
        <f t="shared" si="7"/>
        <v>855.8</v>
      </c>
      <c r="BL6" s="21">
        <f t="shared" si="7"/>
        <v>789.46</v>
      </c>
      <c r="BM6" s="21">
        <f t="shared" si="7"/>
        <v>826.83</v>
      </c>
      <c r="BN6" s="21">
        <f t="shared" si="7"/>
        <v>867.83</v>
      </c>
      <c r="BO6" s="21">
        <f t="shared" si="7"/>
        <v>791.76</v>
      </c>
      <c r="BP6" s="20" t="str">
        <f>IF(BP7="","",IF(BP7="-","【-】","【"&amp;SUBSTITUTE(TEXT(BP7,"#,##0.00"),"-","△")&amp;"】"))</f>
        <v>【786.37】</v>
      </c>
      <c r="BQ6" s="21">
        <f>IF(BQ7="",NA(),BQ7)</f>
        <v>49.9</v>
      </c>
      <c r="BR6" s="21">
        <f t="shared" ref="BR6:BZ6" si="8">IF(BR7="",NA(),BR7)</f>
        <v>49.03</v>
      </c>
      <c r="BS6" s="21">
        <f t="shared" si="8"/>
        <v>48.77</v>
      </c>
      <c r="BT6" s="21">
        <f t="shared" si="8"/>
        <v>48.17</v>
      </c>
      <c r="BU6" s="21">
        <f t="shared" si="8"/>
        <v>62.39</v>
      </c>
      <c r="BV6" s="21">
        <f t="shared" si="8"/>
        <v>59.8</v>
      </c>
      <c r="BW6" s="21">
        <f t="shared" si="8"/>
        <v>57.77</v>
      </c>
      <c r="BX6" s="21">
        <f t="shared" si="8"/>
        <v>57.31</v>
      </c>
      <c r="BY6" s="21">
        <f t="shared" si="8"/>
        <v>57.08</v>
      </c>
      <c r="BZ6" s="21">
        <f t="shared" si="8"/>
        <v>56.26</v>
      </c>
      <c r="CA6" s="20" t="str">
        <f>IF(CA7="","",IF(CA7="-","【-】","【"&amp;SUBSTITUTE(TEXT(CA7,"#,##0.00"),"-","△")&amp;"】"))</f>
        <v>【60.65】</v>
      </c>
      <c r="CB6" s="21">
        <f>IF(CB7="",NA(),CB7)</f>
        <v>362.89</v>
      </c>
      <c r="CC6" s="21">
        <f t="shared" ref="CC6:CK6" si="9">IF(CC7="",NA(),CC7)</f>
        <v>298.26</v>
      </c>
      <c r="CD6" s="21">
        <f t="shared" si="9"/>
        <v>302.45</v>
      </c>
      <c r="CE6" s="21">
        <f t="shared" si="9"/>
        <v>303.49</v>
      </c>
      <c r="CF6" s="21">
        <f t="shared" si="9"/>
        <v>238.5</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60.5</v>
      </c>
      <c r="CN6" s="21">
        <f t="shared" ref="CN6:CV6" si="10">IF(CN7="",NA(),CN7)</f>
        <v>60.5</v>
      </c>
      <c r="CO6" s="21">
        <f t="shared" si="10"/>
        <v>60.5</v>
      </c>
      <c r="CP6" s="21">
        <f t="shared" si="10"/>
        <v>60.5</v>
      </c>
      <c r="CQ6" s="21">
        <f t="shared" si="10"/>
        <v>60.5</v>
      </c>
      <c r="CR6" s="21">
        <f t="shared" si="10"/>
        <v>51.75</v>
      </c>
      <c r="CS6" s="21">
        <f t="shared" si="10"/>
        <v>50.68</v>
      </c>
      <c r="CT6" s="21">
        <f t="shared" si="10"/>
        <v>50.14</v>
      </c>
      <c r="CU6" s="21">
        <f t="shared" si="10"/>
        <v>54.83</v>
      </c>
      <c r="CV6" s="21">
        <f t="shared" si="10"/>
        <v>66.53</v>
      </c>
      <c r="CW6" s="20" t="str">
        <f>IF(CW7="","",IF(CW7="-","【-】","【"&amp;SUBSTITUTE(TEXT(CW7,"#,##0.00"),"-","△")&amp;"】"))</f>
        <v>【61.14】</v>
      </c>
      <c r="CX6" s="21">
        <f>IF(CX7="",NA(),CX7)</f>
        <v>89.03</v>
      </c>
      <c r="CY6" s="21">
        <f t="shared" ref="CY6:DG6" si="11">IF(CY7="",NA(),CY7)</f>
        <v>90.77</v>
      </c>
      <c r="CZ6" s="21">
        <f t="shared" si="11"/>
        <v>83.11</v>
      </c>
      <c r="DA6" s="21">
        <f t="shared" si="11"/>
        <v>81.569999999999993</v>
      </c>
      <c r="DB6" s="21">
        <f t="shared" si="11"/>
        <v>81.540000000000006</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2">
      <c r="A7" s="14"/>
      <c r="B7" s="23">
        <v>2021</v>
      </c>
      <c r="C7" s="23">
        <v>242101</v>
      </c>
      <c r="D7" s="23">
        <v>47</v>
      </c>
      <c r="E7" s="23">
        <v>17</v>
      </c>
      <c r="F7" s="23">
        <v>5</v>
      </c>
      <c r="G7" s="23">
        <v>0</v>
      </c>
      <c r="H7" s="23" t="s">
        <v>99</v>
      </c>
      <c r="I7" s="23" t="s">
        <v>100</v>
      </c>
      <c r="J7" s="23" t="s">
        <v>101</v>
      </c>
      <c r="K7" s="23" t="s">
        <v>102</v>
      </c>
      <c r="L7" s="23" t="s">
        <v>103</v>
      </c>
      <c r="M7" s="23" t="s">
        <v>104</v>
      </c>
      <c r="N7" s="24" t="s">
        <v>105</v>
      </c>
      <c r="O7" s="24" t="s">
        <v>106</v>
      </c>
      <c r="P7" s="24">
        <v>16.260000000000002</v>
      </c>
      <c r="Q7" s="24">
        <v>100</v>
      </c>
      <c r="R7" s="24">
        <v>3850</v>
      </c>
      <c r="S7" s="24">
        <v>49438</v>
      </c>
      <c r="T7" s="24">
        <v>191.04</v>
      </c>
      <c r="U7" s="24">
        <v>258.77999999999997</v>
      </c>
      <c r="V7" s="24">
        <v>8045</v>
      </c>
      <c r="W7" s="24">
        <v>3.74</v>
      </c>
      <c r="X7" s="24">
        <v>2151.0700000000002</v>
      </c>
      <c r="Y7" s="24">
        <v>69.33</v>
      </c>
      <c r="Z7" s="24">
        <v>68.13</v>
      </c>
      <c r="AA7" s="24">
        <v>68.31</v>
      </c>
      <c r="AB7" s="24">
        <v>66.19</v>
      </c>
      <c r="AC7" s="24">
        <v>76.61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9.6199999999999992</v>
      </c>
      <c r="BG7" s="24">
        <v>9.0500000000000007</v>
      </c>
      <c r="BH7" s="24">
        <v>0</v>
      </c>
      <c r="BI7" s="24">
        <v>0</v>
      </c>
      <c r="BJ7" s="24">
        <v>0</v>
      </c>
      <c r="BK7" s="24">
        <v>855.8</v>
      </c>
      <c r="BL7" s="24">
        <v>789.46</v>
      </c>
      <c r="BM7" s="24">
        <v>826.83</v>
      </c>
      <c r="BN7" s="24">
        <v>867.83</v>
      </c>
      <c r="BO7" s="24">
        <v>791.76</v>
      </c>
      <c r="BP7" s="24">
        <v>786.37</v>
      </c>
      <c r="BQ7" s="24">
        <v>49.9</v>
      </c>
      <c r="BR7" s="24">
        <v>49.03</v>
      </c>
      <c r="BS7" s="24">
        <v>48.77</v>
      </c>
      <c r="BT7" s="24">
        <v>48.17</v>
      </c>
      <c r="BU7" s="24">
        <v>62.39</v>
      </c>
      <c r="BV7" s="24">
        <v>59.8</v>
      </c>
      <c r="BW7" s="24">
        <v>57.77</v>
      </c>
      <c r="BX7" s="24">
        <v>57.31</v>
      </c>
      <c r="BY7" s="24">
        <v>57.08</v>
      </c>
      <c r="BZ7" s="24">
        <v>56.26</v>
      </c>
      <c r="CA7" s="24">
        <v>60.65</v>
      </c>
      <c r="CB7" s="24">
        <v>362.89</v>
      </c>
      <c r="CC7" s="24">
        <v>298.26</v>
      </c>
      <c r="CD7" s="24">
        <v>302.45</v>
      </c>
      <c r="CE7" s="24">
        <v>303.49</v>
      </c>
      <c r="CF7" s="24">
        <v>238.5</v>
      </c>
      <c r="CG7" s="24">
        <v>263.76</v>
      </c>
      <c r="CH7" s="24">
        <v>274.35000000000002</v>
      </c>
      <c r="CI7" s="24">
        <v>273.52</v>
      </c>
      <c r="CJ7" s="24">
        <v>274.99</v>
      </c>
      <c r="CK7" s="24">
        <v>282.08999999999997</v>
      </c>
      <c r="CL7" s="24">
        <v>256.97000000000003</v>
      </c>
      <c r="CM7" s="24">
        <v>60.5</v>
      </c>
      <c r="CN7" s="24">
        <v>60.5</v>
      </c>
      <c r="CO7" s="24">
        <v>60.5</v>
      </c>
      <c r="CP7" s="24">
        <v>60.5</v>
      </c>
      <c r="CQ7" s="24">
        <v>60.5</v>
      </c>
      <c r="CR7" s="24">
        <v>51.75</v>
      </c>
      <c r="CS7" s="24">
        <v>50.68</v>
      </c>
      <c r="CT7" s="24">
        <v>50.14</v>
      </c>
      <c r="CU7" s="24">
        <v>54.83</v>
      </c>
      <c r="CV7" s="24">
        <v>66.53</v>
      </c>
      <c r="CW7" s="24">
        <v>61.14</v>
      </c>
      <c r="CX7" s="24">
        <v>89.03</v>
      </c>
      <c r="CY7" s="24">
        <v>90.77</v>
      </c>
      <c r="CZ7" s="24">
        <v>83.11</v>
      </c>
      <c r="DA7" s="24">
        <v>81.569999999999993</v>
      </c>
      <c r="DB7" s="24">
        <v>81.540000000000006</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49</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2">
      <c r="B11">
        <v>4</v>
      </c>
      <c r="C11">
        <v>3</v>
      </c>
      <c r="D11">
        <v>2</v>
      </c>
      <c r="E11">
        <v>1</v>
      </c>
      <c r="F11">
        <v>0</v>
      </c>
      <c r="G11" t="s">
        <v>112</v>
      </c>
    </row>
    <row r="12" spans="1:145" x14ac:dyDescent="0.2">
      <c r="B12">
        <v>1</v>
      </c>
      <c r="C12">
        <v>1</v>
      </c>
      <c r="D12">
        <v>1</v>
      </c>
      <c r="E12">
        <v>2</v>
      </c>
      <c r="F12">
        <v>3</v>
      </c>
      <c r="G12" t="s">
        <v>113</v>
      </c>
    </row>
    <row r="13" spans="1:145" x14ac:dyDescent="0.2">
      <c r="B13" t="s">
        <v>114</v>
      </c>
      <c r="C13" t="s">
        <v>115</v>
      </c>
      <c r="D13" t="s">
        <v>116</v>
      </c>
      <c r="E13" t="s">
        <v>116</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2023-01-30T00:30:52Z</cp:lastPrinted>
  <dcterms:created xsi:type="dcterms:W3CDTF">2023-01-13T00:02:24Z</dcterms:created>
  <dcterms:modified xsi:type="dcterms:W3CDTF">2023-02-28T07:14:01Z</dcterms:modified>
  <cp:category/>
</cp:coreProperties>
</file>