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\\192.168.117.231\共有フォルダ\財務会計共有\020 総務課\030 企画経営\① 共有\04 決算統計\公営企業に係る経営比較分析表\R4作成_R3決算分\経営比較分析表（R3決算）\【経営比較分析表】2021_242098_46_060\【経営比較分析表】2021_242098_46_060\記入済み\"/>
    </mc:Choice>
  </mc:AlternateContent>
  <xr:revisionPtr revIDLastSave="0" documentId="13_ncr:1_{148B81F0-2B22-48A5-BF69-0BD803C4D7D3}" xr6:coauthVersionLast="36" xr6:coauthVersionMax="36" xr10:uidLastSave="{00000000-0000-0000-0000-000000000000}"/>
  <workbookProtection workbookAlgorithmName="SHA-512" workbookHashValue="W2t7c+k4aVqX9Sw1Gc/M1nyJfRGydOliwwX/D/YGGPBnlb6HqEjr2HMwkK2mXqPtcPfFR2Rja7hrgGQkQOeA6w==" workbookSaltValue="xmLW1t27aPdQV24KnnNrFA==" workbookSpinCount="100000" lockStructure="1"/>
  <bookViews>
    <workbookView xWindow="0" yWindow="0" windowWidth="25200" windowHeight="11685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H78" i="4" l="1"/>
  <c r="IZ54" i="4"/>
  <c r="HM78" i="4"/>
  <c r="CS78" i="4"/>
  <c r="BX54" i="4"/>
  <c r="BX32" i="4"/>
  <c r="MN54" i="4"/>
  <c r="MN32" i="4"/>
  <c r="IZ32" i="4"/>
  <c r="FL54" i="4"/>
  <c r="FL32" i="4"/>
  <c r="C11" i="5"/>
  <c r="D11" i="5"/>
  <c r="E11" i="5"/>
  <c r="B11" i="5"/>
  <c r="DS54" i="4" l="1"/>
  <c r="AE54" i="4"/>
  <c r="AE32" i="4"/>
  <c r="KU54" i="4"/>
  <c r="KU32" i="4"/>
  <c r="KC78" i="4"/>
  <c r="HG54" i="4"/>
  <c r="HG32" i="4"/>
  <c r="FH78" i="4"/>
  <c r="DS32" i="4"/>
  <c r="AN78" i="4"/>
  <c r="IK32" i="4"/>
  <c r="LO78" i="4"/>
  <c r="IK54" i="4"/>
  <c r="GT78" i="4"/>
  <c r="EW54" i="4"/>
  <c r="EW32" i="4"/>
  <c r="BZ78" i="4"/>
  <c r="BI54" i="4"/>
  <c r="BI32" i="4"/>
  <c r="LY54" i="4"/>
  <c r="LY32" i="4"/>
  <c r="JJ78" i="4"/>
  <c r="GR32" i="4"/>
  <c r="DD54" i="4"/>
  <c r="EO78" i="4"/>
  <c r="U78" i="4"/>
  <c r="P54" i="4"/>
  <c r="P32" i="4"/>
  <c r="KF54" i="4"/>
  <c r="KF32" i="4"/>
  <c r="GR54" i="4"/>
  <c r="DD32" i="4"/>
  <c r="BG78" i="4"/>
  <c r="AT32" i="4"/>
  <c r="LJ54" i="4"/>
  <c r="KV78" i="4"/>
  <c r="HV54" i="4"/>
  <c r="HV32" i="4"/>
  <c r="GA78" i="4"/>
  <c r="EH54" i="4"/>
  <c r="EH32" i="4"/>
  <c r="AT54" i="4"/>
  <c r="LJ32" i="4"/>
</calcChain>
</file>

<file path=xl/sharedStrings.xml><?xml version="1.0" encoding="utf-8"?>
<sst xmlns="http://schemas.openxmlformats.org/spreadsheetml/2006/main" count="325" uniqueCount="200">
  <si>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</si>
  <si>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</si>
  <si>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</si>
  <si>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</si>
  <si>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</si>
  <si>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</si>
  <si>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</si>
  <si>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</si>
  <si>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</si>
  <si>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</si>
  <si>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</si>
  <si>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</si>
  <si>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</si>
  <si>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</si>
  <si>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</si>
  <si>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</si>
  <si>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</si>
  <si>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</si>
  <si>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</si>
  <si>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</si>
  <si>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</si>
  <si>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</si>
  <si>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</si>
  <si>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</si>
  <si>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</si>
  <si>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</si>
  <si>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</si>
  <si>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</si>
  <si>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</si>
  <si>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</si>
  <si>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</si>
  <si>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</si>
  <si>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</si>
  <si>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</si>
  <si>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</si>
  <si>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</si>
  <si>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</si>
  <si>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</si>
  <si>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</si>
  <si>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</si>
  <si>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</si>
  <si>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</si>
  <si>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</si>
  <si>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</si>
  <si>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</si>
  <si>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</si>
  <si>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</si>
  <si>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</si>
  <si>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</si>
  <si>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</si>
  <si>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</si>
  <si>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</si>
  <si>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</si>
  <si>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</si>
  <si>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</si>
  <si>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</si>
  <si>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</si>
  <si>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</si>
  <si>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</si>
  <si>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</si>
  <si>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</si>
  <si>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</si>
  <si>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</si>
  <si>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</si>
  <si>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</si>
  <si>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</si>
  <si>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</si>
  <si>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</si>
  <si>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</si>
  <si>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</si>
  <si>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</si>
  <si>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</si>
  <si>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</si>
  <si>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</si>
  <si>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</si>
  <si>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</si>
  <si>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</si>
  <si>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</si>
  <si>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</si>
  <si>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</si>
  <si>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</si>
  <si>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</si>
  <si>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</si>
  <si>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</si>
  <si>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</si>
  <si>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</si>
  <si>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</si>
  <si>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</si>
  <si>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</si>
  <si>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</si>
  <si>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</si>
  <si>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</si>
  <si>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</si>
  <si>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</si>
  <si>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</si>
  <si>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</si>
  <si>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</si>
  <si>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</si>
  <si>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</si>
  <si>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</si>
  <si>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</si>
  <si>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</si>
  <si>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</si>
  <si>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</si>
  <si>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</si>
  <si>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</si>
  <si>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</si>
  <si>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</si>
  <si>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</si>
  <si>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</si>
  <si>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</si>
  <si>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</si>
  <si>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</si>
  <si>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</si>
  <si>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</si>
  <si>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</si>
  <si>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</si>
  <si>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</si>
  <si>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</si>
  <si>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</si>
  <si>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</si>
  <si>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</si>
  <si>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</si>
  <si>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</si>
  <si>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</si>
  <si>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</si>
  <si>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</si>
  <si>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</si>
  <si>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</si>
  <si>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</si>
  <si>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</si>
  <si>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</si>
  <si>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</si>
  <si>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</si>
  <si>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</si>
  <si>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</si>
  <si>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</si>
  <si>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</si>
  <si>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</si>
  <si>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</si>
  <si>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</si>
  <si>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</si>
  <si>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</si>
  <si>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</si>
  <si>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</si>
  <si>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</si>
  <si>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</si>
  <si>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</si>
  <si>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</si>
  <si>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</si>
  <si>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</si>
  <si>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</si>
  <si>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</si>
  <si>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</si>
  <si>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</si>
  <si>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</si>
  <si>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</si>
  <si>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</si>
  <si>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</si>
  <si>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</si>
  <si>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</si>
  <si>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</si>
  <si>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</si>
  <si>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</si>
  <si>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</si>
  <si>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</si>
  <si>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</si>
  <si>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当該値(N-2)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</si>
  <si>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</si>
  <si>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</si>
  <si>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</si>
  <si>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</si>
  <si>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</si>
  <si>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</si>
  <si>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</si>
  <si>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</si>
  <si>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</si>
  <si>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</si>
  <si>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尾鷲市</t>
  </si>
  <si>
    <t>尾鷲総合病院</t>
  </si>
  <si>
    <t>当然財務</t>
  </si>
  <si>
    <t>病院事業</t>
  </si>
  <si>
    <t>一般病院</t>
  </si>
  <si>
    <t>200床以上～300床未満</t>
  </si>
  <si>
    <t>非設置</t>
  </si>
  <si>
    <t>直営</t>
  </si>
  <si>
    <t>対象</t>
  </si>
  <si>
    <t>ド 透 I 未 訓 ガ</t>
  </si>
  <si>
    <t>救 臨 へ 災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</si>
  <si>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</si>
  <si>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</si>
  <si>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</si>
  <si>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</si>
  <si>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</si>
  <si>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</si>
  <si>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</si>
  <si>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東紀州区域地域医療構想における基幹病院である尾鷲総合病院は、三重県南部に位置する東紀州地域の中核病院として、また紀北地区唯一の公立病院として、
・二次救急医療機関として365日24時間体制によ
　る紀北地区の救急患者の受入れ
・採算を取ることが難しく、紀北地区で民間病院
　が行っていない周産期医療等の提供
・リニアック・ＣＴ・ＭＲＩ等を活用した高度医
　療の提供
・災害拠点病院としての受入体制の構築
などを行っており、地域医療の中心として住民の健康を支えています。</t>
    <rPh sb="139" eb="140">
      <t>オコナ</t>
    </rPh>
    <rPh sb="150" eb="151">
      <t>トウ</t>
    </rPh>
    <phoneticPr fontId="5"/>
  </si>
  <si>
    <t>　経常収支比率は、３年連続経常黒字を確保し、またＲ２・Ｒ３はコロナウイルス感染症患者受入指定病院として、国のコロナ対策補助金があったため前年度より13.7ポイント上昇しました。ただし補助を除くと大幅な経常赤字であったため、経営の健全性は低下しました。
　病院の本業を示す医業収支比率は、Ｒ２からＤＰＣ制度に参加したことにより、入院患者１人１日当たりの単価は２年連続で上昇しましたが、全国的な傾向と同様にコロナウイルス感染症の影響により、入院・外来ともに患者数が大幅に減少したため、医業収支比率は3.7ポイント下降し、医業赤字となりました。</t>
    <rPh sb="97" eb="99">
      <t>オオハバ</t>
    </rPh>
    <rPh sb="111" eb="113">
      <t>ケイエイ</t>
    </rPh>
    <rPh sb="114" eb="117">
      <t>ケンゼンセイ</t>
    </rPh>
    <rPh sb="118" eb="120">
      <t>テイカ</t>
    </rPh>
    <rPh sb="179" eb="180">
      <t>ネン</t>
    </rPh>
    <rPh sb="180" eb="182">
      <t>レンゾク</t>
    </rPh>
    <phoneticPr fontId="5"/>
  </si>
  <si>
    <t>　尾鷲総合病院の資産のうち、Ｓ44年に完成した外来棟は52年以上が経過し、またＨ８年度に完成した入院棟は25年以上が経過しているため、年々資産価値が減少しています。有形固定資産減価償却率は、類似病院平均値を約15ポイント上回るなど、全体的に老朽化が進んでいます。
　器械備品減価償却率については、Ｒ３に放射線治療装置及び電子カルテを更新したことにより、前年度より23.9ポイント下降し、類似病院平均値より約18ポイント下回っています。
　１床当たり有形固定資産は、過去５年間はほぼ同額となっていますが、類似病院平均値が年々上昇しているため、他病院より投資額は抑えられています。</t>
    <rPh sb="151" eb="154">
      <t>ホウシャセン</t>
    </rPh>
    <rPh sb="154" eb="156">
      <t>チリョウ</t>
    </rPh>
    <rPh sb="156" eb="158">
      <t>ソウチ</t>
    </rPh>
    <rPh sb="158" eb="159">
      <t>オヨ</t>
    </rPh>
    <rPh sb="160" eb="162">
      <t>デンシ</t>
    </rPh>
    <rPh sb="166" eb="168">
      <t>コウシン</t>
    </rPh>
    <rPh sb="176" eb="179">
      <t>ゼンネンド</t>
    </rPh>
    <rPh sb="189" eb="191">
      <t>カコウ</t>
    </rPh>
    <rPh sb="209" eb="210">
      <t>シタ</t>
    </rPh>
    <phoneticPr fontId="5"/>
  </si>
  <si>
    <t>　Ｒ２年３月に見直しを行った尾鷲総合病院新改革プランに基づき、Ｒ１に療養病棟を地域包括ケア病棟に転棟、Ｒ２にＤＰＣ制度に参加したことにより、入院患者１人１日当たりの診療単価が上昇する等、収益の確保に努めましたが、コロナウイルス感染症の影響が続いたことから入院・外来ともに大幅に患者数が減少したため、医業収益についても２年連続で減少しました。
　Ｒ４以降もコロナの影響が続いていますが、補助を除いても経常黒字となるための取組みを進め、経営の安定化を目指します。
　現有資産については、全体的に老朽化が進んでいることから、現在策定中の経営強化プランに基づき、今後、計画的に更新していく必要があります。</t>
    <rPh sb="159" eb="160">
      <t>ネン</t>
    </rPh>
    <rPh sb="160" eb="162">
      <t>レンゾク</t>
    </rPh>
    <rPh sb="216" eb="218">
      <t>ケイエイ</t>
    </rPh>
    <rPh sb="219" eb="222">
      <t>アンテイカ</t>
    </rPh>
    <rPh sb="223" eb="225">
      <t>メザ</t>
    </rPh>
    <rPh sb="259" eb="261">
      <t>ゲンザイ</t>
    </rPh>
    <rPh sb="261" eb="264">
      <t>サクテイチュウ</t>
    </rPh>
    <rPh sb="265" eb="267">
      <t>ケイエイ</t>
    </rPh>
    <rPh sb="267" eb="269">
      <t>キョウカ</t>
    </rPh>
    <rPh sb="273" eb="274">
      <t>モト</t>
    </rPh>
    <rPh sb="277" eb="279">
      <t>コンゴ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</si>
</sst>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75.900000000000006</c:v>
                </c:pt>
                <c:pt idx="1">
                  <c:v>70.900000000000006</c:v>
                </c:pt>
                <c:pt idx="2">
                  <c:v>70.900000000000006</c:v>
                </c:pt>
                <c:pt idx="3">
                  <c:v>56</c:v>
                </c:pt>
                <c:pt idx="4">
                  <c:v>50.9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C-4E7C-B453-778DBCE2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73</c:v>
                </c:pt>
                <c:pt idx="1">
                  <c:v>72.099999999999994</c:v>
                </c:pt>
                <c:pt idx="2">
                  <c:v>72.900000000000006</c:v>
                </c:pt>
                <c:pt idx="3">
                  <c:v>64.5</c:v>
                </c:pt>
                <c:pt idx="4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E7C-B453-778DBCE2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15860</c:v>
                </c:pt>
                <c:pt idx="1">
                  <c:v>15719</c:v>
                </c:pt>
                <c:pt idx="2">
                  <c:v>15217</c:v>
                </c:pt>
                <c:pt idx="3">
                  <c:v>15357</c:v>
                </c:pt>
                <c:pt idx="4">
                  <c:v>15321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D-4DD9-979B-D7836316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12309</c:v>
                </c:pt>
                <c:pt idx="1">
                  <c:v>12502</c:v>
                </c:pt>
                <c:pt idx="2">
                  <c:v>12970</c:v>
                </c:pt>
                <c:pt idx="3">
                  <c:v>13767</c:v>
                </c:pt>
                <c:pt idx="4">
                  <c:v>14046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D-4DD9-979B-D7836316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30090</c:v>
                </c:pt>
                <c:pt idx="1">
                  <c:v>31909</c:v>
                </c:pt>
                <c:pt idx="2">
                  <c:v>33645</c:v>
                </c:pt>
                <c:pt idx="3">
                  <c:v>36487</c:v>
                </c:pt>
                <c:pt idx="4">
                  <c:v>37901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1-475B-A49C-96EDD66D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45494</c:v>
                </c:pt>
                <c:pt idx="1">
                  <c:v>47924</c:v>
                </c:pt>
                <c:pt idx="2">
                  <c:v>48807</c:v>
                </c:pt>
                <c:pt idx="3">
                  <c:v>51594</c:v>
                </c:pt>
                <c:pt idx="4">
                  <c:v>53805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1-475B-A49C-96EDD66D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77.8</c:v>
                </c:pt>
                <c:pt idx="2">
                  <c:v>75.099999999999994</c:v>
                </c:pt>
                <c:pt idx="3">
                  <c:v>70</c:v>
                </c:pt>
                <c:pt idx="4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9-49E2-9BCB-277F423AB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86.8</c:v>
                </c:pt>
                <c:pt idx="1">
                  <c:v>90.8</c:v>
                </c:pt>
                <c:pt idx="2">
                  <c:v>81.900000000000006</c:v>
                </c:pt>
                <c:pt idx="3">
                  <c:v>91.6</c:v>
                </c:pt>
                <c:pt idx="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9-49E2-9BCB-277F423AB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90.6</c:v>
                </c:pt>
                <c:pt idx="1">
                  <c:v>90.3</c:v>
                </c:pt>
                <c:pt idx="2">
                  <c:v>96.7</c:v>
                </c:pt>
                <c:pt idx="3">
                  <c:v>89.6</c:v>
                </c:pt>
                <c:pt idx="4">
                  <c:v>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3-4094-ADFC-04B48AD7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85.9</c:v>
                </c:pt>
                <c:pt idx="1">
                  <c:v>86</c:v>
                </c:pt>
                <c:pt idx="2">
                  <c:v>86</c:v>
                </c:pt>
                <c:pt idx="3">
                  <c:v>80.7</c:v>
                </c:pt>
                <c:pt idx="4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3-4094-ADFC-04B48AD7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97.6</c:v>
                </c:pt>
                <c:pt idx="1">
                  <c:v>97.3</c:v>
                </c:pt>
                <c:pt idx="2">
                  <c:v>102.6</c:v>
                </c:pt>
                <c:pt idx="3">
                  <c:v>113.3</c:v>
                </c:pt>
                <c:pt idx="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7-4485-9A67-3C2810E8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97.5</c:v>
                </c:pt>
                <c:pt idx="2">
                  <c:v>96.9</c:v>
                </c:pt>
                <c:pt idx="3">
                  <c:v>101.8</c:v>
                </c:pt>
                <c:pt idx="4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7-4485-9A67-3C2810E8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70.599999999999994</c:v>
                </c:pt>
                <c:pt idx="2">
                  <c:v>71.8</c:v>
                </c:pt>
                <c:pt idx="3">
                  <c:v>72.099999999999994</c:v>
                </c:pt>
                <c:pt idx="4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C-412D-8EA9-D520FF0B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46.9</c:v>
                </c:pt>
                <c:pt idx="1">
                  <c:v>48.6</c:v>
                </c:pt>
                <c:pt idx="2">
                  <c:v>50.8</c:v>
                </c:pt>
                <c:pt idx="3">
                  <c:v>51.4</c:v>
                </c:pt>
                <c:pt idx="4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C-412D-8EA9-D520FF0B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78.5</c:v>
                </c:pt>
                <c:pt idx="1">
                  <c:v>79.3</c:v>
                </c:pt>
                <c:pt idx="2">
                  <c:v>79.099999999999994</c:v>
                </c:pt>
                <c:pt idx="3">
                  <c:v>76.8</c:v>
                </c:pt>
                <c:pt idx="4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6-4260-B651-3F57A8C0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67.3</c:v>
                </c:pt>
                <c:pt idx="1">
                  <c:v>70.099999999999994</c:v>
                </c:pt>
                <c:pt idx="2">
                  <c:v>72.599999999999994</c:v>
                </c:pt>
                <c:pt idx="3">
                  <c:v>71.900000000000006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6-4260-B651-3F57A8C0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33888612</c:v>
                </c:pt>
                <c:pt idx="1">
                  <c:v>34111196</c:v>
                </c:pt>
                <c:pt idx="2">
                  <c:v>34064831</c:v>
                </c:pt>
                <c:pt idx="3">
                  <c:v>34295247</c:v>
                </c:pt>
                <c:pt idx="4">
                  <c:v>34344424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6-44A6-8DA4-87CF237B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41975086</c:v>
                </c:pt>
                <c:pt idx="1">
                  <c:v>43785070</c:v>
                </c:pt>
                <c:pt idx="2">
                  <c:v>44436827</c:v>
                </c:pt>
                <c:pt idx="3">
                  <c:v>45896030</c:v>
                </c:pt>
                <c:pt idx="4">
                  <c:v>47415042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6-44A6-8DA4-87CF237B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24.8</c:v>
                </c:pt>
                <c:pt idx="1">
                  <c:v>24.4</c:v>
                </c:pt>
                <c:pt idx="2">
                  <c:v>19.3</c:v>
                </c:pt>
                <c:pt idx="3">
                  <c:v>19.899999999999999</c:v>
                </c:pt>
                <c:pt idx="4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D-4B48-91DE-A755791B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20.7</c:v>
                </c:pt>
                <c:pt idx="1">
                  <c:v>20.6</c:v>
                </c:pt>
                <c:pt idx="2">
                  <c:v>20.5</c:v>
                </c:pt>
                <c:pt idx="3">
                  <c:v>20.2</c:v>
                </c:pt>
                <c:pt idx="4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B48-91DE-A755791B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61.4</c:v>
                </c:pt>
                <c:pt idx="1">
                  <c:v>61.4</c:v>
                </c:pt>
                <c:pt idx="2">
                  <c:v>60.5</c:v>
                </c:pt>
                <c:pt idx="3">
                  <c:v>66.099999999999994</c:v>
                </c:pt>
                <c:pt idx="4">
                  <c:v>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C-4653-89DE-356F58DF2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</c:v>
                </c:pt>
                <c:pt idx="1">
                  <c:v>59.4</c:v>
                </c:pt>
                <c:pt idx="2">
                  <c:v>59.9</c:v>
                </c:pt>
                <c:pt idx="3">
                  <c:v>63.4</c:v>
                </c:pt>
                <c:pt idx="4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C-4653-89DE-356F58DF2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C1" zoomScaleNormal="100" zoomScaleSheetLayoutView="70" workbookViewId="0">
      <selection activeCell="NJ54" sqref="NJ54:NX67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</row>
    <row r="3" spans="1:38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</row>
    <row r="4" spans="1:38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70" t="str">
        <f>データ!H6</f>
        <v>三重県尾鷲市　尾鷲総合病院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71" t="s">
        <v>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3"/>
      <c r="AU7" s="71" t="s">
        <v>2</v>
      </c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3"/>
      <c r="CN7" s="71" t="s">
        <v>3</v>
      </c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3"/>
      <c r="EG7" s="71" t="s">
        <v>4</v>
      </c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3"/>
      <c r="FZ7" s="71" t="s">
        <v>5</v>
      </c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3"/>
      <c r="ID7" s="71" t="s">
        <v>6</v>
      </c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3"/>
      <c r="JW7" s="71" t="s">
        <v>7</v>
      </c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3"/>
      <c r="LP7" s="71" t="s">
        <v>8</v>
      </c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73"/>
      <c r="NI7" s="3"/>
      <c r="NJ7" s="74" t="s">
        <v>9</v>
      </c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6"/>
      <c r="NX7" s="3"/>
    </row>
    <row r="8" spans="1:388" ht="18.75" customHeight="1" x14ac:dyDescent="0.15">
      <c r="A8" s="2"/>
      <c r="B8" s="83" t="str">
        <f>データ!K6</f>
        <v>当然財務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5"/>
      <c r="AU8" s="83" t="str">
        <f>データ!L6</f>
        <v>病院事業</v>
      </c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5"/>
      <c r="CN8" s="83" t="str">
        <f>データ!M6</f>
        <v>一般病院</v>
      </c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5"/>
      <c r="EG8" s="83" t="str">
        <f>データ!N6</f>
        <v>200床以上～300床未満</v>
      </c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5"/>
      <c r="FZ8" s="83" t="str">
        <f>データ!O7</f>
        <v>非設置</v>
      </c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5"/>
      <c r="ID8" s="86">
        <f>データ!Z6</f>
        <v>199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>
        <f>データ!AA6</f>
        <v>56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データ!AB6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77" t="s">
        <v>11</v>
      </c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8"/>
      <c r="NX8" s="3"/>
    </row>
    <row r="9" spans="1:388" ht="18.75" customHeight="1" x14ac:dyDescent="0.15">
      <c r="A9" s="2"/>
      <c r="B9" s="71" t="s">
        <v>12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3"/>
      <c r="AU9" s="71" t="s">
        <v>13</v>
      </c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3"/>
      <c r="CN9" s="71" t="s">
        <v>14</v>
      </c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3"/>
      <c r="EG9" s="71" t="s">
        <v>15</v>
      </c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3"/>
      <c r="FZ9" s="71" t="s">
        <v>16</v>
      </c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3"/>
      <c r="ID9" s="71" t="s">
        <v>17</v>
      </c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3"/>
      <c r="JW9" s="71" t="s">
        <v>18</v>
      </c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3"/>
      <c r="LP9" s="71" t="s">
        <v>19</v>
      </c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73"/>
      <c r="NI9" s="3"/>
      <c r="NJ9" s="79" t="s">
        <v>20</v>
      </c>
      <c r="NK9" s="80"/>
      <c r="NL9" s="81" t="s">
        <v>21</v>
      </c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2"/>
      <c r="NX9" s="3"/>
    </row>
    <row r="10" spans="1:388" ht="18.75" customHeight="1" x14ac:dyDescent="0.15">
      <c r="A10" s="2"/>
      <c r="B10" s="83" t="str">
        <f>データ!P6</f>
        <v>直営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5"/>
      <c r="AU10" s="86">
        <f>データ!Q6</f>
        <v>14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83" t="str">
        <f>データ!R6</f>
        <v>対象</v>
      </c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5"/>
      <c r="EG10" s="83" t="str">
        <f>データ!S6</f>
        <v>ド 透 I 未 訓 ガ</v>
      </c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5"/>
      <c r="FZ10" s="83" t="str">
        <f>データ!T6</f>
        <v>救 臨 へ 災 輪</v>
      </c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5"/>
      <c r="ID10" s="86" t="str">
        <f>データ!AC6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データ!AD6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データ!AE6</f>
        <v>255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3" t="s">
        <v>22</v>
      </c>
      <c r="NK10" s="94"/>
      <c r="NL10" s="91" t="s">
        <v>23</v>
      </c>
      <c r="NM10" s="91"/>
      <c r="NN10" s="91"/>
      <c r="NO10" s="91"/>
      <c r="NP10" s="91"/>
      <c r="NQ10" s="91"/>
      <c r="NR10" s="91"/>
      <c r="NS10" s="91"/>
      <c r="NT10" s="91"/>
      <c r="NU10" s="91"/>
      <c r="NV10" s="91"/>
      <c r="NW10" s="92"/>
      <c r="NX10" s="3"/>
    </row>
    <row r="11" spans="1:388" ht="18.75" customHeight="1" x14ac:dyDescent="0.15">
      <c r="A11" s="2"/>
      <c r="B11" s="71" t="s">
        <v>24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  <c r="AU11" s="71" t="s">
        <v>25</v>
      </c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3"/>
      <c r="CN11" s="71" t="s">
        <v>26</v>
      </c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3"/>
      <c r="EG11" s="71" t="s">
        <v>27</v>
      </c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3"/>
      <c r="FZ11" s="71" t="s">
        <v>28</v>
      </c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3"/>
      <c r="ID11" s="71" t="s">
        <v>29</v>
      </c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  <c r="JE11" s="72"/>
      <c r="JF11" s="72"/>
      <c r="JG11" s="72"/>
      <c r="JH11" s="72"/>
      <c r="JI11" s="72"/>
      <c r="JJ11" s="72"/>
      <c r="JK11" s="72"/>
      <c r="JL11" s="72"/>
      <c r="JM11" s="72"/>
      <c r="JN11" s="72"/>
      <c r="JO11" s="72"/>
      <c r="JP11" s="72"/>
      <c r="JQ11" s="72"/>
      <c r="JR11" s="72"/>
      <c r="JS11" s="72"/>
      <c r="JT11" s="72"/>
      <c r="JU11" s="72"/>
      <c r="JV11" s="73"/>
      <c r="JW11" s="71" t="s">
        <v>30</v>
      </c>
      <c r="JX11" s="72"/>
      <c r="JY11" s="72"/>
      <c r="JZ11" s="72"/>
      <c r="KA11" s="72"/>
      <c r="KB11" s="72"/>
      <c r="KC11" s="72"/>
      <c r="KD11" s="72"/>
      <c r="KE11" s="72"/>
      <c r="KF11" s="72"/>
      <c r="KG11" s="72"/>
      <c r="KH11" s="72"/>
      <c r="KI11" s="72"/>
      <c r="KJ11" s="72"/>
      <c r="KK11" s="72"/>
      <c r="KL11" s="72"/>
      <c r="KM11" s="72"/>
      <c r="KN11" s="72"/>
      <c r="KO11" s="72"/>
      <c r="KP11" s="72"/>
      <c r="KQ11" s="72"/>
      <c r="KR11" s="72"/>
      <c r="KS11" s="72"/>
      <c r="KT11" s="72"/>
      <c r="KU11" s="72"/>
      <c r="KV11" s="72"/>
      <c r="KW11" s="72"/>
      <c r="KX11" s="72"/>
      <c r="KY11" s="72"/>
      <c r="KZ11" s="72"/>
      <c r="LA11" s="72"/>
      <c r="LB11" s="72"/>
      <c r="LC11" s="72"/>
      <c r="LD11" s="72"/>
      <c r="LE11" s="72"/>
      <c r="LF11" s="72"/>
      <c r="LG11" s="72"/>
      <c r="LH11" s="72"/>
      <c r="LI11" s="72"/>
      <c r="LJ11" s="72"/>
      <c r="LK11" s="72"/>
      <c r="LL11" s="72"/>
      <c r="LM11" s="72"/>
      <c r="LN11" s="72"/>
      <c r="LO11" s="73"/>
      <c r="LP11" s="71" t="s">
        <v>31</v>
      </c>
      <c r="LQ11" s="72"/>
      <c r="LR11" s="72"/>
      <c r="LS11" s="72"/>
      <c r="LT11" s="72"/>
      <c r="LU11" s="72"/>
      <c r="LV11" s="72"/>
      <c r="LW11" s="72"/>
      <c r="LX11" s="72"/>
      <c r="LY11" s="72"/>
      <c r="LZ11" s="72"/>
      <c r="MA11" s="72"/>
      <c r="MB11" s="72"/>
      <c r="MC11" s="72"/>
      <c r="MD11" s="72"/>
      <c r="ME11" s="72"/>
      <c r="MF11" s="72"/>
      <c r="MG11" s="72"/>
      <c r="MH11" s="72"/>
      <c r="MI11" s="72"/>
      <c r="MJ11" s="72"/>
      <c r="MK11" s="72"/>
      <c r="ML11" s="72"/>
      <c r="MM11" s="72"/>
      <c r="MN11" s="72"/>
      <c r="MO11" s="72"/>
      <c r="MP11" s="72"/>
      <c r="MQ11" s="72"/>
      <c r="MR11" s="72"/>
      <c r="MS11" s="72"/>
      <c r="MT11" s="72"/>
      <c r="MU11" s="72"/>
      <c r="MV11" s="72"/>
      <c r="MW11" s="72"/>
      <c r="MX11" s="72"/>
      <c r="MY11" s="72"/>
      <c r="MZ11" s="72"/>
      <c r="NA11" s="72"/>
      <c r="NB11" s="72"/>
      <c r="NC11" s="72"/>
      <c r="ND11" s="72"/>
      <c r="NE11" s="72"/>
      <c r="NF11" s="72"/>
      <c r="NG11" s="72"/>
      <c r="NH11" s="73"/>
      <c r="NI11" s="6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6">
        <f>データ!U6</f>
        <v>16802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19802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83" t="str">
        <f>データ!W6</f>
        <v>-</v>
      </c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5"/>
      <c r="EG12" s="83" t="str">
        <f>データ!X6</f>
        <v>第２種該当</v>
      </c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5"/>
      <c r="FZ12" s="83" t="str">
        <f>データ!Y6</f>
        <v>１０：１</v>
      </c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5"/>
      <c r="ID12" s="86">
        <f>データ!AF6</f>
        <v>171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>
        <f>データ!AG6</f>
        <v>43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データ!AH6</f>
        <v>214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6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03" t="s">
        <v>32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  <c r="IW13" s="103"/>
      <c r="IX13" s="103"/>
      <c r="IY13" s="103"/>
      <c r="IZ13" s="103"/>
      <c r="JA13" s="103"/>
      <c r="JB13" s="103"/>
      <c r="JC13" s="103"/>
      <c r="JD13" s="103"/>
      <c r="JE13" s="103"/>
      <c r="JF13" s="103"/>
      <c r="JG13" s="103"/>
      <c r="JH13" s="103"/>
      <c r="JI13" s="103"/>
      <c r="JJ13" s="103"/>
      <c r="JK13" s="103"/>
      <c r="JL13" s="103"/>
      <c r="JM13" s="103"/>
      <c r="JN13" s="103"/>
      <c r="JO13" s="103"/>
      <c r="JP13" s="103"/>
      <c r="JQ13" s="103"/>
      <c r="JR13" s="103"/>
      <c r="JS13" s="103"/>
      <c r="JT13" s="103"/>
      <c r="JU13" s="103"/>
      <c r="JV13" s="103"/>
      <c r="JW13" s="103"/>
      <c r="JX13" s="103"/>
      <c r="JY13" s="103"/>
      <c r="JZ13" s="103"/>
      <c r="KA13" s="103"/>
      <c r="KB13" s="103"/>
      <c r="KC13" s="103"/>
      <c r="KD13" s="103"/>
      <c r="KE13" s="103"/>
      <c r="KF13" s="103"/>
      <c r="KG13" s="103"/>
      <c r="KH13" s="103"/>
      <c r="KI13" s="103"/>
      <c r="KJ13" s="103"/>
      <c r="KK13" s="103"/>
      <c r="KL13" s="103"/>
      <c r="KM13" s="103"/>
      <c r="KN13" s="103"/>
      <c r="KO13" s="103"/>
      <c r="KP13" s="103"/>
      <c r="KQ13" s="103"/>
      <c r="KR13" s="103"/>
      <c r="KS13" s="103"/>
      <c r="KT13" s="103"/>
      <c r="KU13" s="103"/>
      <c r="KV13" s="103"/>
      <c r="KW13" s="103"/>
      <c r="KX13" s="103"/>
      <c r="KY13" s="103"/>
      <c r="KZ13" s="103"/>
      <c r="LA13" s="103"/>
      <c r="LB13" s="103"/>
      <c r="LC13" s="103"/>
      <c r="LD13" s="103"/>
      <c r="LE13" s="103"/>
      <c r="LF13" s="103"/>
      <c r="LG13" s="103"/>
      <c r="LH13" s="103"/>
      <c r="LI13" s="103"/>
      <c r="LJ13" s="103"/>
      <c r="LK13" s="103"/>
      <c r="LL13" s="103"/>
      <c r="LM13" s="103"/>
      <c r="LN13" s="103"/>
      <c r="LO13" s="103"/>
      <c r="LP13" s="103"/>
      <c r="LQ13" s="103"/>
      <c r="LR13" s="103"/>
      <c r="LS13" s="103"/>
      <c r="LT13" s="103"/>
      <c r="LU13" s="103"/>
      <c r="LV13" s="103"/>
      <c r="LW13" s="103"/>
      <c r="LX13" s="103"/>
      <c r="LY13" s="103"/>
      <c r="LZ13" s="103"/>
      <c r="MA13" s="103"/>
      <c r="MB13" s="103"/>
      <c r="MC13" s="103"/>
      <c r="MD13" s="103"/>
      <c r="ME13" s="103"/>
      <c r="MF13" s="103"/>
      <c r="MG13" s="103"/>
      <c r="MH13" s="103"/>
      <c r="MI13" s="103"/>
      <c r="MJ13" s="103"/>
      <c r="MK13" s="103"/>
      <c r="ML13" s="103"/>
      <c r="MM13" s="103"/>
      <c r="MN13" s="103"/>
      <c r="MO13" s="103"/>
      <c r="MP13" s="103"/>
      <c r="MQ13" s="103"/>
      <c r="MR13" s="103"/>
      <c r="MS13" s="103"/>
      <c r="MT13" s="103"/>
      <c r="MU13" s="103"/>
      <c r="MV13" s="103"/>
      <c r="MW13" s="103"/>
      <c r="MX13" s="103"/>
      <c r="MY13" s="103"/>
      <c r="MZ13" s="103"/>
      <c r="NA13" s="103"/>
      <c r="NB13" s="103"/>
      <c r="NC13" s="103"/>
      <c r="ND13" s="103"/>
      <c r="NE13" s="103"/>
      <c r="NF13" s="103"/>
      <c r="NG13" s="103"/>
      <c r="NH13" s="103"/>
      <c r="NI13" s="6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</row>
    <row r="14" spans="1:388" ht="17.25" customHeight="1" x14ac:dyDescent="0.15">
      <c r="A14" s="2"/>
      <c r="B14" s="103" t="s">
        <v>33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  <c r="IW14" s="103"/>
      <c r="IX14" s="103"/>
      <c r="IY14" s="103"/>
      <c r="IZ14" s="103"/>
      <c r="JA14" s="103"/>
      <c r="JB14" s="103"/>
      <c r="JC14" s="103"/>
      <c r="JD14" s="103"/>
      <c r="JE14" s="103"/>
      <c r="JF14" s="103"/>
      <c r="JG14" s="103"/>
      <c r="JH14" s="103"/>
      <c r="JI14" s="103"/>
      <c r="JJ14" s="103"/>
      <c r="JK14" s="103"/>
      <c r="JL14" s="103"/>
      <c r="JM14" s="103"/>
      <c r="JN14" s="103"/>
      <c r="JO14" s="103"/>
      <c r="JP14" s="103"/>
      <c r="JQ14" s="103"/>
      <c r="JR14" s="103"/>
      <c r="JS14" s="103"/>
      <c r="JT14" s="103"/>
      <c r="JU14" s="103"/>
      <c r="JV14" s="103"/>
      <c r="JW14" s="103"/>
      <c r="JX14" s="103"/>
      <c r="JY14" s="103"/>
      <c r="JZ14" s="103"/>
      <c r="KA14" s="103"/>
      <c r="KB14" s="103"/>
      <c r="KC14" s="103"/>
      <c r="KD14" s="103"/>
      <c r="KE14" s="103"/>
      <c r="KF14" s="103"/>
      <c r="KG14" s="103"/>
      <c r="KH14" s="103"/>
      <c r="KI14" s="103"/>
      <c r="KJ14" s="103"/>
      <c r="KK14" s="103"/>
      <c r="KL14" s="103"/>
      <c r="KM14" s="103"/>
      <c r="KN14" s="103"/>
      <c r="KO14" s="103"/>
      <c r="KP14" s="103"/>
      <c r="KQ14" s="103"/>
      <c r="KR14" s="103"/>
      <c r="KS14" s="103"/>
      <c r="KT14" s="103"/>
      <c r="KU14" s="103"/>
      <c r="KV14" s="103"/>
      <c r="KW14" s="103"/>
      <c r="KX14" s="103"/>
      <c r="KY14" s="103"/>
      <c r="KZ14" s="103"/>
      <c r="LA14" s="103"/>
      <c r="LB14" s="103"/>
      <c r="LC14" s="103"/>
      <c r="LD14" s="103"/>
      <c r="LE14" s="103"/>
      <c r="LF14" s="103"/>
      <c r="LG14" s="103"/>
      <c r="LH14" s="103"/>
      <c r="LI14" s="103"/>
      <c r="LJ14" s="103"/>
      <c r="LK14" s="103"/>
      <c r="LL14" s="103"/>
      <c r="LM14" s="103"/>
      <c r="LN14" s="103"/>
      <c r="LO14" s="103"/>
      <c r="LP14" s="103"/>
      <c r="LQ14" s="103"/>
      <c r="LR14" s="103"/>
      <c r="LS14" s="103"/>
      <c r="LT14" s="103"/>
      <c r="LU14" s="103"/>
      <c r="LV14" s="103"/>
      <c r="LW14" s="103"/>
      <c r="LX14" s="103"/>
      <c r="LY14" s="103"/>
      <c r="LZ14" s="103"/>
      <c r="MA14" s="103"/>
      <c r="MB14" s="103"/>
      <c r="MC14" s="103"/>
      <c r="MD14" s="103"/>
      <c r="ME14" s="103"/>
      <c r="MF14" s="103"/>
      <c r="MG14" s="103"/>
      <c r="MH14" s="103"/>
      <c r="MI14" s="103"/>
      <c r="MJ14" s="103"/>
      <c r="MK14" s="103"/>
      <c r="ML14" s="103"/>
      <c r="MM14" s="103"/>
      <c r="MN14" s="103"/>
      <c r="MO14" s="103"/>
      <c r="MP14" s="103"/>
      <c r="MQ14" s="103"/>
      <c r="MR14" s="103"/>
      <c r="MS14" s="103"/>
      <c r="MT14" s="103"/>
      <c r="MU14" s="103"/>
      <c r="MV14" s="103"/>
      <c r="MW14" s="103"/>
      <c r="MX14" s="103"/>
      <c r="MY14" s="103"/>
      <c r="MZ14" s="103"/>
      <c r="NA14" s="103"/>
      <c r="NB14" s="103"/>
      <c r="NC14" s="103"/>
      <c r="ND14" s="103"/>
      <c r="NE14" s="103"/>
      <c r="NF14" s="103"/>
      <c r="NG14" s="103"/>
      <c r="NH14" s="103"/>
      <c r="NI14" s="6"/>
      <c r="NJ14" s="104" t="s">
        <v>34</v>
      </c>
      <c r="NK14" s="104"/>
      <c r="NL14" s="104"/>
      <c r="NM14" s="104"/>
      <c r="NN14" s="104"/>
      <c r="NO14" s="104"/>
      <c r="NP14" s="104"/>
      <c r="NQ14" s="104"/>
      <c r="NR14" s="104"/>
      <c r="NS14" s="104"/>
      <c r="NT14" s="104"/>
      <c r="NU14" s="104"/>
      <c r="NV14" s="104"/>
      <c r="NW14" s="104"/>
      <c r="NX14" s="104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104"/>
      <c r="NK15" s="104"/>
      <c r="NL15" s="104"/>
      <c r="NM15" s="104"/>
      <c r="NN15" s="104"/>
      <c r="NO15" s="104"/>
      <c r="NP15" s="104"/>
      <c r="NQ15" s="104"/>
      <c r="NR15" s="104"/>
      <c r="NS15" s="104"/>
      <c r="NT15" s="104"/>
      <c r="NU15" s="104"/>
      <c r="NV15" s="104"/>
      <c r="NW15" s="104"/>
      <c r="NX15" s="104"/>
    </row>
    <row r="16" spans="1:388" ht="13.5" customHeight="1" x14ac:dyDescent="0.15">
      <c r="A16" s="8"/>
      <c r="B16" s="9"/>
      <c r="C16" s="10"/>
      <c r="D16" s="10"/>
      <c r="E16" s="10"/>
      <c r="F16" s="105" t="s">
        <v>35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10"/>
      <c r="NF16" s="10"/>
      <c r="NG16" s="10"/>
      <c r="NH16" s="11"/>
      <c r="NI16" s="2"/>
      <c r="NJ16" s="107" t="s">
        <v>36</v>
      </c>
      <c r="NK16" s="108"/>
      <c r="NL16" s="108"/>
      <c r="NM16" s="108"/>
      <c r="NN16" s="109"/>
      <c r="NO16" s="107" t="s">
        <v>37</v>
      </c>
      <c r="NP16" s="108"/>
      <c r="NQ16" s="108"/>
      <c r="NR16" s="108"/>
      <c r="NS16" s="109"/>
      <c r="NT16" s="107" t="s">
        <v>38</v>
      </c>
      <c r="NU16" s="108"/>
      <c r="NV16" s="108"/>
      <c r="NW16" s="108"/>
      <c r="NX16" s="109"/>
    </row>
    <row r="17" spans="1:393" ht="13.5" customHeight="1" x14ac:dyDescent="0.15">
      <c r="A17" s="2"/>
      <c r="B17" s="12"/>
      <c r="C17" s="13"/>
      <c r="D17" s="13"/>
      <c r="E17" s="1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13"/>
      <c r="NF17" s="13"/>
      <c r="NG17" s="13"/>
      <c r="NH17" s="14"/>
      <c r="NI17" s="2"/>
      <c r="NJ17" s="110"/>
      <c r="NK17" s="111"/>
      <c r="NL17" s="111"/>
      <c r="NM17" s="111"/>
      <c r="NN17" s="112"/>
      <c r="NO17" s="110"/>
      <c r="NP17" s="111"/>
      <c r="NQ17" s="111"/>
      <c r="NR17" s="111"/>
      <c r="NS17" s="112"/>
      <c r="NT17" s="110"/>
      <c r="NU17" s="111"/>
      <c r="NV17" s="111"/>
      <c r="NW17" s="111"/>
      <c r="NX17" s="112"/>
    </row>
    <row r="18" spans="1:393" ht="13.5" customHeight="1" x14ac:dyDescent="0.15">
      <c r="A18" s="2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4"/>
      <c r="NI18" s="2"/>
      <c r="NJ18" s="95" t="s">
        <v>39</v>
      </c>
      <c r="NK18" s="96"/>
      <c r="NL18" s="96"/>
      <c r="NM18" s="99" t="s">
        <v>40</v>
      </c>
      <c r="NN18" s="100"/>
      <c r="NO18" s="95" t="s">
        <v>39</v>
      </c>
      <c r="NP18" s="96"/>
      <c r="NQ18" s="96"/>
      <c r="NR18" s="99" t="s">
        <v>40</v>
      </c>
      <c r="NS18" s="100"/>
      <c r="NT18" s="95" t="s">
        <v>39</v>
      </c>
      <c r="NU18" s="96"/>
      <c r="NV18" s="96"/>
      <c r="NW18" s="99" t="s">
        <v>40</v>
      </c>
      <c r="NX18" s="100"/>
      <c r="OC18" s="2" t="s">
        <v>41</v>
      </c>
    </row>
    <row r="19" spans="1:393" ht="13.5" customHeight="1" x14ac:dyDescent="0.15">
      <c r="A19" s="2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6"/>
      <c r="DD19" s="16"/>
      <c r="DE19" s="5"/>
      <c r="DF19" s="5"/>
      <c r="DG19" s="5"/>
      <c r="DH19" s="5"/>
      <c r="DI19" s="5"/>
      <c r="DJ19" s="5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5"/>
      <c r="NH19" s="17"/>
      <c r="NI19" s="2"/>
      <c r="NJ19" s="97"/>
      <c r="NK19" s="98"/>
      <c r="NL19" s="98"/>
      <c r="NM19" s="101"/>
      <c r="NN19" s="102"/>
      <c r="NO19" s="97"/>
      <c r="NP19" s="98"/>
      <c r="NQ19" s="98"/>
      <c r="NR19" s="101"/>
      <c r="NS19" s="102"/>
      <c r="NT19" s="97"/>
      <c r="NU19" s="98"/>
      <c r="NV19" s="98"/>
      <c r="NW19" s="101"/>
      <c r="NX19" s="102"/>
      <c r="OC19" s="18" t="s">
        <v>42</v>
      </c>
    </row>
    <row r="20" spans="1:393" ht="13.5" customHeight="1" x14ac:dyDescent="0.15">
      <c r="A20" s="2"/>
      <c r="B20" s="1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16"/>
      <c r="DD20" s="16"/>
      <c r="DE20" s="5"/>
      <c r="DF20" s="5"/>
      <c r="DG20" s="5"/>
      <c r="DH20" s="5"/>
      <c r="DI20" s="5"/>
      <c r="DJ20" s="5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5"/>
      <c r="NH20" s="17"/>
      <c r="NI20" s="2"/>
      <c r="NJ20" s="113" t="s">
        <v>43</v>
      </c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OC20" s="18" t="s">
        <v>44</v>
      </c>
    </row>
    <row r="21" spans="1:393" ht="13.5" customHeight="1" x14ac:dyDescent="0.15">
      <c r="A21" s="2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17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8" t="s">
        <v>45</v>
      </c>
    </row>
    <row r="22" spans="1:393" ht="13.5" customHeight="1" x14ac:dyDescent="0.15">
      <c r="A22" s="2"/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17"/>
      <c r="NI22" s="2"/>
      <c r="NJ22" s="115" t="s">
        <v>196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8" t="s">
        <v>46</v>
      </c>
    </row>
    <row r="23" spans="1:393" ht="13.5" customHeight="1" x14ac:dyDescent="0.15">
      <c r="A23" s="2"/>
      <c r="B23" s="1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17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8" t="s">
        <v>47</v>
      </c>
    </row>
    <row r="24" spans="1:393" ht="13.5" customHeight="1" x14ac:dyDescent="0.15">
      <c r="A24" s="2"/>
      <c r="B24" s="1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17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8" t="s">
        <v>48</v>
      </c>
    </row>
    <row r="25" spans="1:393" ht="13.5" customHeight="1" x14ac:dyDescent="0.15">
      <c r="A25" s="2"/>
      <c r="B25" s="1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17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8" t="s">
        <v>49</v>
      </c>
    </row>
    <row r="26" spans="1:393" ht="13.5" customHeight="1" x14ac:dyDescent="0.15">
      <c r="A26" s="2"/>
      <c r="B26" s="1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17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8" t="s">
        <v>50</v>
      </c>
    </row>
    <row r="27" spans="1:393" ht="13.5" customHeight="1" x14ac:dyDescent="0.15">
      <c r="A27" s="2"/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17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8" t="s">
        <v>51</v>
      </c>
    </row>
    <row r="28" spans="1:393" ht="13.5" customHeight="1" x14ac:dyDescent="0.15">
      <c r="A28" s="2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17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8" t="s">
        <v>52</v>
      </c>
    </row>
    <row r="29" spans="1:393" ht="13.5" customHeight="1" x14ac:dyDescent="0.15">
      <c r="A29" s="2"/>
      <c r="B29" s="1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17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8" t="s">
        <v>53</v>
      </c>
    </row>
    <row r="30" spans="1:393" ht="13.5" customHeight="1" x14ac:dyDescent="0.15">
      <c r="A30" s="2"/>
      <c r="B30" s="1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17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8" t="s">
        <v>54</v>
      </c>
    </row>
    <row r="31" spans="1:393" ht="13.5" customHeight="1" x14ac:dyDescent="0.15">
      <c r="A31" s="2"/>
      <c r="B31" s="1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17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8" t="s">
        <v>55</v>
      </c>
    </row>
    <row r="32" spans="1:393" ht="13.5" customHeight="1" x14ac:dyDescent="0.15">
      <c r="A32" s="2"/>
      <c r="B32" s="15"/>
      <c r="D32" s="5"/>
      <c r="E32" s="5"/>
      <c r="F32" s="5"/>
      <c r="G32" s="19"/>
      <c r="H32" s="19"/>
      <c r="I32" s="19"/>
      <c r="J32" s="19"/>
      <c r="K32" s="19"/>
      <c r="L32" s="19"/>
      <c r="M32" s="19"/>
      <c r="N32" s="19"/>
      <c r="O32" s="19"/>
      <c r="P32" s="124" t="str">
        <f>データ!$B$11</f>
        <v>H29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H30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R01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R02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R03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5"/>
      <c r="CP32" s="5"/>
      <c r="CQ32" s="5"/>
      <c r="CR32" s="5"/>
      <c r="CS32" s="5"/>
      <c r="CT32" s="5"/>
      <c r="CU32" s="19"/>
      <c r="CV32" s="19"/>
      <c r="CW32" s="19"/>
      <c r="CX32" s="19"/>
      <c r="CY32" s="19"/>
      <c r="CZ32" s="19"/>
      <c r="DA32" s="19"/>
      <c r="DB32" s="19"/>
      <c r="DC32" s="19"/>
      <c r="DD32" s="124" t="str">
        <f>データ!$B$11</f>
        <v>H29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H30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R01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R02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R03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5"/>
      <c r="GB32" s="5"/>
      <c r="GC32" s="5"/>
      <c r="GD32" s="5"/>
      <c r="GE32" s="5"/>
      <c r="GF32" s="5"/>
      <c r="GG32" s="5"/>
      <c r="GH32" s="5"/>
      <c r="GI32" s="19"/>
      <c r="GJ32" s="19"/>
      <c r="GK32" s="19"/>
      <c r="GL32" s="19"/>
      <c r="GM32" s="19"/>
      <c r="GN32" s="19"/>
      <c r="GO32" s="19"/>
      <c r="GP32" s="19"/>
      <c r="GQ32" s="19"/>
      <c r="GR32" s="124" t="str">
        <f>データ!$B$11</f>
        <v>H29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H30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R01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R02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R03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5"/>
      <c r="JP32" s="5"/>
      <c r="JQ32" s="5"/>
      <c r="JR32" s="5"/>
      <c r="JS32" s="5"/>
      <c r="JT32" s="5"/>
      <c r="JU32" s="5"/>
      <c r="JV32" s="5"/>
      <c r="JW32" s="19"/>
      <c r="JX32" s="19"/>
      <c r="JY32" s="19"/>
      <c r="JZ32" s="19"/>
      <c r="KA32" s="19"/>
      <c r="KB32" s="19"/>
      <c r="KC32" s="19"/>
      <c r="KD32" s="19"/>
      <c r="KE32" s="19"/>
      <c r="KF32" s="124" t="str">
        <f>データ!$B$11</f>
        <v>H29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H30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R01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R02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R03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5"/>
      <c r="NE32" s="5"/>
      <c r="NF32" s="5"/>
      <c r="NG32" s="5"/>
      <c r="NH32" s="17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8" t="s">
        <v>56</v>
      </c>
    </row>
    <row r="33" spans="1:393" ht="13.5" customHeight="1" x14ac:dyDescent="0.15">
      <c r="A33" s="2"/>
      <c r="B33" s="15"/>
      <c r="D33" s="5"/>
      <c r="E33" s="5"/>
      <c r="F33" s="5"/>
      <c r="G33" s="127" t="s">
        <v>57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97.6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97.3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102.6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113.3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127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5"/>
      <c r="CP33" s="5"/>
      <c r="CQ33" s="5"/>
      <c r="CR33" s="5"/>
      <c r="CS33" s="5"/>
      <c r="CT33" s="5"/>
      <c r="CU33" s="127" t="s">
        <v>57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90.6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90.3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96.7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89.6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85.9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5"/>
      <c r="GB33" s="5"/>
      <c r="GC33" s="5"/>
      <c r="GD33" s="5"/>
      <c r="GE33" s="5"/>
      <c r="GF33" s="5"/>
      <c r="GG33" s="5"/>
      <c r="GH33" s="5"/>
      <c r="GI33" s="127" t="s">
        <v>57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72.5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77.8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75.099999999999994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70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38.799999999999997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5"/>
      <c r="JP33" s="5"/>
      <c r="JQ33" s="5"/>
      <c r="JR33" s="5"/>
      <c r="JS33" s="5"/>
      <c r="JT33" s="5"/>
      <c r="JU33" s="5"/>
      <c r="JV33" s="5"/>
      <c r="JW33" s="127" t="s">
        <v>57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75.900000000000006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70.900000000000006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70.900000000000006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56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50.9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5"/>
      <c r="NE33" s="5"/>
      <c r="NF33" s="5"/>
      <c r="NG33" s="5"/>
      <c r="NH33" s="17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8" t="s">
        <v>58</v>
      </c>
    </row>
    <row r="34" spans="1:393" ht="13.5" customHeight="1" x14ac:dyDescent="0.15">
      <c r="A34" s="2"/>
      <c r="B34" s="15"/>
      <c r="D34" s="5"/>
      <c r="E34" s="5"/>
      <c r="F34" s="5"/>
      <c r="G34" s="127" t="s">
        <v>59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97.2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97.5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96.9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101.8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106.2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5"/>
      <c r="CP34" s="5"/>
      <c r="CQ34" s="5"/>
      <c r="CR34" s="5"/>
      <c r="CS34" s="5"/>
      <c r="CT34" s="5"/>
      <c r="CU34" s="127" t="s">
        <v>59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85.9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86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86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80.7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82.3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5"/>
      <c r="GB34" s="5"/>
      <c r="GC34" s="5"/>
      <c r="GD34" s="5"/>
      <c r="GE34" s="5"/>
      <c r="GF34" s="5"/>
      <c r="GG34" s="5"/>
      <c r="GH34" s="5"/>
      <c r="GI34" s="127" t="s">
        <v>59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86.8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90.8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81.900000000000006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91.6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100.1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5"/>
      <c r="JP34" s="5"/>
      <c r="JQ34" s="5"/>
      <c r="JR34" s="5"/>
      <c r="JS34" s="5"/>
      <c r="JT34" s="5"/>
      <c r="JU34" s="5"/>
      <c r="JV34" s="5"/>
      <c r="JW34" s="127" t="s">
        <v>59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73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72.099999999999994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72.900000000000006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64.5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63.8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5"/>
      <c r="NE34" s="5"/>
      <c r="NF34" s="5"/>
      <c r="NG34" s="5"/>
      <c r="NH34" s="17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8" t="s">
        <v>60</v>
      </c>
    </row>
    <row r="35" spans="1:393" ht="13.5" customHeight="1" x14ac:dyDescent="0.15">
      <c r="A35" s="2"/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17"/>
      <c r="NI35" s="2"/>
      <c r="NJ35" s="113" t="s">
        <v>61</v>
      </c>
      <c r="NK35" s="113"/>
      <c r="NL35" s="113"/>
      <c r="NM35" s="113"/>
      <c r="NN35" s="113"/>
      <c r="NO35" s="113"/>
      <c r="NP35" s="113"/>
      <c r="NQ35" s="113"/>
      <c r="NR35" s="113"/>
      <c r="NS35" s="113"/>
      <c r="NT35" s="113"/>
      <c r="NU35" s="113"/>
      <c r="NV35" s="113"/>
      <c r="NW35" s="113"/>
      <c r="NX35" s="113"/>
      <c r="OC35" s="18" t="s">
        <v>62</v>
      </c>
    </row>
    <row r="36" spans="1:393" ht="13.5" customHeight="1" x14ac:dyDescent="0.15">
      <c r="A36" s="2"/>
      <c r="B36" s="15"/>
      <c r="C36" s="1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5"/>
      <c r="CQ36" s="5"/>
      <c r="CR36" s="5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5"/>
      <c r="JS36" s="5"/>
      <c r="JT36" s="5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7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8" t="s">
        <v>63</v>
      </c>
    </row>
    <row r="37" spans="1:393" ht="13.5" customHeight="1" x14ac:dyDescent="0.15">
      <c r="A37" s="2"/>
      <c r="B37" s="15"/>
      <c r="C37" s="1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5"/>
      <c r="CQ37" s="5"/>
      <c r="CR37" s="5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5"/>
      <c r="JS37" s="5"/>
      <c r="JT37" s="5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7"/>
      <c r="NI37" s="2"/>
      <c r="NJ37" s="131" t="s">
        <v>64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8" t="s">
        <v>65</v>
      </c>
    </row>
    <row r="38" spans="1:393" ht="13.5" customHeight="1" x14ac:dyDescent="0.15">
      <c r="A38" s="2"/>
      <c r="B38" s="15"/>
      <c r="C38" s="1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5"/>
      <c r="GQ38" s="5"/>
      <c r="GR38" s="1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4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8" t="s">
        <v>66</v>
      </c>
    </row>
    <row r="39" spans="1:393" ht="13.5" customHeight="1" x14ac:dyDescent="0.15">
      <c r="A39" s="2"/>
      <c r="B39" s="15"/>
      <c r="C39" s="1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5"/>
      <c r="GQ39" s="5"/>
      <c r="GR39" s="1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4"/>
      <c r="NI39" s="2"/>
      <c r="NJ39" s="118" t="s">
        <v>197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18" t="s">
        <v>67</v>
      </c>
    </row>
    <row r="40" spans="1:393" ht="13.5" customHeight="1" x14ac:dyDescent="0.15">
      <c r="A40" s="2"/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4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18" t="s">
        <v>68</v>
      </c>
    </row>
    <row r="41" spans="1:393" ht="13.5" customHeight="1" x14ac:dyDescent="0.15">
      <c r="A41" s="2"/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16"/>
      <c r="DD41" s="16"/>
      <c r="DE41" s="5"/>
      <c r="DF41" s="5"/>
      <c r="DG41" s="5"/>
      <c r="DH41" s="5"/>
      <c r="DI41" s="5"/>
      <c r="DJ41" s="5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5"/>
      <c r="NH41" s="17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18" t="s">
        <v>69</v>
      </c>
    </row>
    <row r="42" spans="1:393" ht="13.5" customHeight="1" x14ac:dyDescent="0.15">
      <c r="A42" s="2"/>
      <c r="B42" s="1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6"/>
      <c r="DD42" s="16"/>
      <c r="DE42" s="5"/>
      <c r="DF42" s="5"/>
      <c r="DG42" s="5"/>
      <c r="DH42" s="5"/>
      <c r="DI42" s="5"/>
      <c r="DJ42" s="5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5"/>
      <c r="NH42" s="17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18" t="s">
        <v>70</v>
      </c>
    </row>
    <row r="43" spans="1:393" ht="13.5" customHeight="1" x14ac:dyDescent="0.15">
      <c r="A43" s="2"/>
      <c r="B43" s="1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17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18" t="s">
        <v>71</v>
      </c>
    </row>
    <row r="44" spans="1:393" ht="13.5" customHeight="1" x14ac:dyDescent="0.15">
      <c r="A44" s="2"/>
      <c r="B44" s="1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17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18" t="s">
        <v>72</v>
      </c>
    </row>
    <row r="45" spans="1:393" ht="13.5" customHeight="1" x14ac:dyDescent="0.15">
      <c r="A45" s="2"/>
      <c r="B45" s="1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17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18" t="s">
        <v>73</v>
      </c>
    </row>
    <row r="46" spans="1:393" ht="13.5" customHeight="1" x14ac:dyDescent="0.15">
      <c r="A46" s="2"/>
      <c r="B46" s="1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17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18" t="s">
        <v>74</v>
      </c>
    </row>
    <row r="47" spans="1:393" ht="13.5" customHeight="1" x14ac:dyDescent="0.15">
      <c r="A47" s="2"/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17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18" t="s">
        <v>75</v>
      </c>
    </row>
    <row r="48" spans="1:393" ht="13.5" customHeight="1" x14ac:dyDescent="0.15">
      <c r="A48" s="2"/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17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18" t="s">
        <v>76</v>
      </c>
    </row>
    <row r="49" spans="1:393" ht="13.5" customHeight="1" x14ac:dyDescent="0.15">
      <c r="A49" s="2"/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17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18" t="s">
        <v>77</v>
      </c>
    </row>
    <row r="50" spans="1:393" ht="13.5" customHeight="1" x14ac:dyDescent="0.15">
      <c r="A50" s="2"/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17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18" t="s">
        <v>78</v>
      </c>
    </row>
    <row r="51" spans="1:393" ht="13.5" customHeight="1" x14ac:dyDescent="0.15">
      <c r="A51" s="2"/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17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8" t="s">
        <v>79</v>
      </c>
    </row>
    <row r="52" spans="1:393" ht="13.5" customHeight="1" x14ac:dyDescent="0.15">
      <c r="A52" s="2"/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17"/>
      <c r="NI52" s="2"/>
      <c r="NJ52" s="131" t="s">
        <v>80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8" t="s">
        <v>81</v>
      </c>
    </row>
    <row r="53" spans="1:393" ht="13.5" customHeight="1" x14ac:dyDescent="0.15">
      <c r="A53" s="2"/>
      <c r="B53" s="1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17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8" t="s">
        <v>82</v>
      </c>
    </row>
    <row r="54" spans="1:393" ht="13.5" customHeight="1" x14ac:dyDescent="0.15">
      <c r="A54" s="2"/>
      <c r="B54" s="15"/>
      <c r="C54" s="5"/>
      <c r="D54" s="5"/>
      <c r="E54" s="5"/>
      <c r="F54" s="5"/>
      <c r="G54" s="19"/>
      <c r="H54" s="19"/>
      <c r="I54" s="19"/>
      <c r="J54" s="19"/>
      <c r="K54" s="19"/>
      <c r="L54" s="19"/>
      <c r="M54" s="19"/>
      <c r="N54" s="19"/>
      <c r="O54" s="19"/>
      <c r="P54" s="124" t="str">
        <f>データ!$B$11</f>
        <v>H29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H30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R01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R02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R03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5"/>
      <c r="CP54" s="5"/>
      <c r="CQ54" s="5"/>
      <c r="CR54" s="5"/>
      <c r="CS54" s="5"/>
      <c r="CT54" s="5"/>
      <c r="CU54" s="19"/>
      <c r="CV54" s="19"/>
      <c r="CW54" s="19"/>
      <c r="CX54" s="19"/>
      <c r="CY54" s="19"/>
      <c r="CZ54" s="19"/>
      <c r="DA54" s="19"/>
      <c r="DB54" s="19"/>
      <c r="DC54" s="19"/>
      <c r="DD54" s="124" t="str">
        <f>データ!$B$11</f>
        <v>H29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H30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R01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R02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R03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5"/>
      <c r="GB54" s="5"/>
      <c r="GC54" s="5"/>
      <c r="GD54" s="5"/>
      <c r="GE54" s="5"/>
      <c r="GF54" s="5"/>
      <c r="GG54" s="5"/>
      <c r="GH54" s="5"/>
      <c r="GI54" s="19"/>
      <c r="GJ54" s="19"/>
      <c r="GK54" s="19"/>
      <c r="GL54" s="19"/>
      <c r="GM54" s="19"/>
      <c r="GN54" s="19"/>
      <c r="GO54" s="19"/>
      <c r="GP54" s="19"/>
      <c r="GQ54" s="19"/>
      <c r="GR54" s="124" t="str">
        <f>データ!$B$11</f>
        <v>H29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H30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R01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R02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R03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5"/>
      <c r="JP54" s="5"/>
      <c r="JQ54" s="5"/>
      <c r="JR54" s="5"/>
      <c r="JS54" s="5"/>
      <c r="JT54" s="5"/>
      <c r="JU54" s="5"/>
      <c r="JV54" s="5"/>
      <c r="JW54" s="19"/>
      <c r="JX54" s="19"/>
      <c r="JY54" s="19"/>
      <c r="JZ54" s="19"/>
      <c r="KA54" s="19"/>
      <c r="KB54" s="19"/>
      <c r="KC54" s="19"/>
      <c r="KD54" s="19"/>
      <c r="KE54" s="19"/>
      <c r="KF54" s="124" t="str">
        <f>データ!$B$11</f>
        <v>H29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H30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R01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R02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R03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5"/>
      <c r="ND54" s="5"/>
      <c r="NE54" s="5"/>
      <c r="NF54" s="5"/>
      <c r="NG54" s="5"/>
      <c r="NH54" s="17"/>
      <c r="NI54" s="2"/>
      <c r="NJ54" s="118" t="s">
        <v>198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8" t="s">
        <v>83</v>
      </c>
    </row>
    <row r="55" spans="1:393" ht="13.5" customHeight="1" x14ac:dyDescent="0.15">
      <c r="A55" s="2"/>
      <c r="B55" s="15"/>
      <c r="C55" s="5"/>
      <c r="D55" s="5"/>
      <c r="E55" s="5"/>
      <c r="F55" s="5"/>
      <c r="G55" s="127" t="s">
        <v>57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30090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31909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33645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36487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37901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5"/>
      <c r="CP55" s="5"/>
      <c r="CQ55" s="5"/>
      <c r="CR55" s="5"/>
      <c r="CS55" s="5"/>
      <c r="CT55" s="5"/>
      <c r="CU55" s="127" t="s">
        <v>57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15860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15719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15217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15357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15321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5"/>
      <c r="GB55" s="5"/>
      <c r="GC55" s="5"/>
      <c r="GD55" s="5"/>
      <c r="GE55" s="5"/>
      <c r="GF55" s="5"/>
      <c r="GG55" s="5"/>
      <c r="GH55" s="5"/>
      <c r="GI55" s="127" t="s">
        <v>57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61.4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61.4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60.5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66.099999999999994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68.8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5"/>
      <c r="JP55" s="5"/>
      <c r="JQ55" s="5"/>
      <c r="JR55" s="5"/>
      <c r="JS55" s="5"/>
      <c r="JT55" s="5"/>
      <c r="JU55" s="5"/>
      <c r="JV55" s="5"/>
      <c r="JW55" s="127" t="s">
        <v>57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24.8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24.4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19.3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19.899999999999999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19.100000000000001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5"/>
      <c r="ND55" s="5"/>
      <c r="NE55" s="5"/>
      <c r="NF55" s="5"/>
      <c r="NG55" s="5"/>
      <c r="NH55" s="17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</row>
    <row r="56" spans="1:393" ht="13.5" customHeight="1" x14ac:dyDescent="0.15">
      <c r="A56" s="2"/>
      <c r="B56" s="15"/>
      <c r="C56" s="5"/>
      <c r="D56" s="5"/>
      <c r="E56" s="5"/>
      <c r="F56" s="5"/>
      <c r="G56" s="127" t="s">
        <v>59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45494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47924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48807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51594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53805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5"/>
      <c r="CP56" s="5"/>
      <c r="CQ56" s="5"/>
      <c r="CR56" s="5"/>
      <c r="CS56" s="5"/>
      <c r="CT56" s="5"/>
      <c r="CU56" s="127" t="s">
        <v>59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12309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12502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12970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13767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14046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5"/>
      <c r="GB56" s="5"/>
      <c r="GC56" s="5"/>
      <c r="GD56" s="5"/>
      <c r="GE56" s="5"/>
      <c r="GF56" s="5"/>
      <c r="GG56" s="5"/>
      <c r="GH56" s="5"/>
      <c r="GI56" s="127" t="s">
        <v>59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59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59.4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59.9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63.4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61.3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5"/>
      <c r="JP56" s="5"/>
      <c r="JQ56" s="5"/>
      <c r="JR56" s="5"/>
      <c r="JS56" s="5"/>
      <c r="JT56" s="5"/>
      <c r="JU56" s="5"/>
      <c r="JV56" s="5"/>
      <c r="JW56" s="127" t="s">
        <v>59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20.7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20.6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20.5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20.2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20.2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5"/>
      <c r="ND56" s="5"/>
      <c r="NE56" s="5"/>
      <c r="NF56" s="5"/>
      <c r="NG56" s="5"/>
      <c r="NH56" s="17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</row>
    <row r="57" spans="1:393" ht="13.5" customHeight="1" x14ac:dyDescent="0.15">
      <c r="A57" s="2"/>
      <c r="B57" s="1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17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 x14ac:dyDescent="0.15">
      <c r="A58" s="2"/>
      <c r="B58" s="15"/>
      <c r="C58" s="1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5"/>
      <c r="CQ58" s="5"/>
      <c r="CR58" s="5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5"/>
      <c r="JS58" s="5"/>
      <c r="JT58" s="5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7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15">
      <c r="A59" s="2"/>
      <c r="B59" s="15"/>
      <c r="C59" s="1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5"/>
      <c r="CQ59" s="5"/>
      <c r="CR59" s="5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5"/>
      <c r="JS59" s="5"/>
      <c r="JT59" s="5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7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15">
      <c r="A60" s="2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5"/>
      <c r="BG60" s="5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1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1"/>
      <c r="DB60" s="20"/>
      <c r="DC60" s="20"/>
      <c r="DD60" s="20"/>
      <c r="DE60" s="20"/>
      <c r="DF60" s="20"/>
      <c r="DG60" s="20"/>
      <c r="DH60" s="20"/>
      <c r="DI60" s="20"/>
      <c r="DJ60" s="21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5"/>
      <c r="GQ60" s="5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1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1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1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5"/>
      <c r="IU60" s="5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1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1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1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5"/>
      <c r="LC60" s="5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1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17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4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15">
      <c r="A62" s="17"/>
      <c r="B62" s="12"/>
      <c r="C62" s="13"/>
      <c r="D62" s="13"/>
      <c r="E62" s="13"/>
      <c r="F62" s="105" t="s">
        <v>84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  <c r="IX62" s="105"/>
      <c r="IY62" s="105"/>
      <c r="IZ62" s="105"/>
      <c r="JA62" s="105"/>
      <c r="JB62" s="105"/>
      <c r="JC62" s="105"/>
      <c r="JD62" s="105"/>
      <c r="JE62" s="105"/>
      <c r="JF62" s="105"/>
      <c r="JG62" s="105"/>
      <c r="JH62" s="105"/>
      <c r="JI62" s="105"/>
      <c r="JJ62" s="105"/>
      <c r="JK62" s="105"/>
      <c r="JL62" s="105"/>
      <c r="JM62" s="105"/>
      <c r="JN62" s="105"/>
      <c r="JO62" s="105"/>
      <c r="JP62" s="105"/>
      <c r="JQ62" s="105"/>
      <c r="JR62" s="105"/>
      <c r="JS62" s="105"/>
      <c r="JT62" s="105"/>
      <c r="JU62" s="105"/>
      <c r="JV62" s="105"/>
      <c r="JW62" s="105"/>
      <c r="JX62" s="105"/>
      <c r="JY62" s="105"/>
      <c r="JZ62" s="105"/>
      <c r="KA62" s="105"/>
      <c r="KB62" s="105"/>
      <c r="KC62" s="105"/>
      <c r="KD62" s="105"/>
      <c r="KE62" s="105"/>
      <c r="KF62" s="105"/>
      <c r="KG62" s="105"/>
      <c r="KH62" s="105"/>
      <c r="KI62" s="105"/>
      <c r="KJ62" s="105"/>
      <c r="KK62" s="105"/>
      <c r="KL62" s="105"/>
      <c r="KM62" s="105"/>
      <c r="KN62" s="105"/>
      <c r="KO62" s="105"/>
      <c r="KP62" s="105"/>
      <c r="KQ62" s="105"/>
      <c r="KR62" s="105"/>
      <c r="KS62" s="105"/>
      <c r="KT62" s="105"/>
      <c r="KU62" s="105"/>
      <c r="KV62" s="105"/>
      <c r="KW62" s="105"/>
      <c r="KX62" s="105"/>
      <c r="KY62" s="105"/>
      <c r="KZ62" s="105"/>
      <c r="LA62" s="105"/>
      <c r="LB62" s="105"/>
      <c r="LC62" s="105"/>
      <c r="LD62" s="105"/>
      <c r="LE62" s="105"/>
      <c r="LF62" s="105"/>
      <c r="LG62" s="105"/>
      <c r="LH62" s="105"/>
      <c r="LI62" s="105"/>
      <c r="LJ62" s="105"/>
      <c r="LK62" s="105"/>
      <c r="LL62" s="105"/>
      <c r="LM62" s="105"/>
      <c r="LN62" s="105"/>
      <c r="LO62" s="105"/>
      <c r="LP62" s="105"/>
      <c r="LQ62" s="105"/>
      <c r="LR62" s="105"/>
      <c r="LS62" s="105"/>
      <c r="LT62" s="105"/>
      <c r="LU62" s="105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05"/>
      <c r="NE62" s="13"/>
      <c r="NF62" s="13"/>
      <c r="NG62" s="13"/>
      <c r="NH62" s="14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15">
      <c r="A63" s="17"/>
      <c r="B63" s="12"/>
      <c r="C63" s="13"/>
      <c r="D63" s="13"/>
      <c r="E63" s="13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13"/>
      <c r="NF63" s="13"/>
      <c r="NG63" s="13"/>
      <c r="NH63" s="14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15">
      <c r="A64" s="2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17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15">
      <c r="A65" s="2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16"/>
      <c r="CZ65" s="5"/>
      <c r="DA65" s="5"/>
      <c r="DB65" s="5"/>
      <c r="DC65" s="5"/>
      <c r="DD65" s="5"/>
      <c r="DE65" s="5"/>
      <c r="DF65" s="5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5"/>
      <c r="NB65" s="5"/>
      <c r="NC65" s="5"/>
      <c r="ND65" s="16"/>
      <c r="NE65" s="16"/>
      <c r="NF65" s="16"/>
      <c r="NG65" s="16"/>
      <c r="NH65" s="17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15">
      <c r="A66" s="2"/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16"/>
      <c r="CZ66" s="5"/>
      <c r="DA66" s="5"/>
      <c r="DB66" s="5"/>
      <c r="DC66" s="5"/>
      <c r="DD66" s="5"/>
      <c r="DE66" s="5"/>
      <c r="DF66" s="5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5"/>
      <c r="NB66" s="5"/>
      <c r="NC66" s="5"/>
      <c r="ND66" s="16"/>
      <c r="NE66" s="16"/>
      <c r="NF66" s="16"/>
      <c r="NG66" s="16"/>
      <c r="NH66" s="17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15">
      <c r="A67" s="2"/>
      <c r="B67" s="1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16"/>
      <c r="NH67" s="17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15">
      <c r="A68" s="2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16"/>
      <c r="NH68" s="17"/>
      <c r="NI68" s="2"/>
      <c r="NJ68" s="131" t="s">
        <v>85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15">
      <c r="A69" s="2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25"/>
      <c r="NH69" s="17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15">
      <c r="A70" s="2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25"/>
      <c r="NH70" s="17"/>
      <c r="NI70" s="2"/>
      <c r="NJ70" s="145" t="s">
        <v>199</v>
      </c>
      <c r="NK70" s="146"/>
      <c r="NL70" s="146"/>
      <c r="NM70" s="146"/>
      <c r="NN70" s="146"/>
      <c r="NO70" s="146"/>
      <c r="NP70" s="146"/>
      <c r="NQ70" s="146"/>
      <c r="NR70" s="146"/>
      <c r="NS70" s="146"/>
      <c r="NT70" s="146"/>
      <c r="NU70" s="146"/>
      <c r="NV70" s="146"/>
      <c r="NW70" s="146"/>
      <c r="NX70" s="147"/>
    </row>
    <row r="71" spans="1:388" ht="13.5" customHeight="1" x14ac:dyDescent="0.15">
      <c r="A71" s="2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25"/>
      <c r="NH71" s="17"/>
      <c r="NI71" s="2"/>
      <c r="NJ71" s="145"/>
      <c r="NK71" s="146"/>
      <c r="NL71" s="146"/>
      <c r="NM71" s="146"/>
      <c r="NN71" s="146"/>
      <c r="NO71" s="146"/>
      <c r="NP71" s="146"/>
      <c r="NQ71" s="146"/>
      <c r="NR71" s="146"/>
      <c r="NS71" s="146"/>
      <c r="NT71" s="146"/>
      <c r="NU71" s="146"/>
      <c r="NV71" s="146"/>
      <c r="NW71" s="146"/>
      <c r="NX71" s="147"/>
    </row>
    <row r="72" spans="1:388" ht="13.5" customHeight="1" x14ac:dyDescent="0.15">
      <c r="A72" s="2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25"/>
      <c r="NH72" s="17"/>
      <c r="NI72" s="2"/>
      <c r="NJ72" s="145"/>
      <c r="NK72" s="146"/>
      <c r="NL72" s="146"/>
      <c r="NM72" s="146"/>
      <c r="NN72" s="146"/>
      <c r="NO72" s="146"/>
      <c r="NP72" s="146"/>
      <c r="NQ72" s="146"/>
      <c r="NR72" s="146"/>
      <c r="NS72" s="146"/>
      <c r="NT72" s="146"/>
      <c r="NU72" s="146"/>
      <c r="NV72" s="146"/>
      <c r="NW72" s="146"/>
      <c r="NX72" s="147"/>
    </row>
    <row r="73" spans="1:388" ht="13.5" customHeight="1" x14ac:dyDescent="0.15">
      <c r="A73" s="2"/>
      <c r="B73" s="1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13"/>
      <c r="NH73" s="17"/>
      <c r="NI73" s="2"/>
      <c r="NJ73" s="145"/>
      <c r="NK73" s="146"/>
      <c r="NL73" s="146"/>
      <c r="NM73" s="146"/>
      <c r="NN73" s="146"/>
      <c r="NO73" s="146"/>
      <c r="NP73" s="146"/>
      <c r="NQ73" s="146"/>
      <c r="NR73" s="146"/>
      <c r="NS73" s="146"/>
      <c r="NT73" s="146"/>
      <c r="NU73" s="146"/>
      <c r="NV73" s="146"/>
      <c r="NW73" s="146"/>
      <c r="NX73" s="147"/>
    </row>
    <row r="74" spans="1:388" ht="13.5" customHeight="1" x14ac:dyDescent="0.15">
      <c r="A74" s="2"/>
      <c r="B74" s="1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16"/>
      <c r="NH74" s="17"/>
      <c r="NI74" s="2"/>
      <c r="NJ74" s="145"/>
      <c r="NK74" s="146"/>
      <c r="NL74" s="146"/>
      <c r="NM74" s="146"/>
      <c r="NN74" s="146"/>
      <c r="NO74" s="146"/>
      <c r="NP74" s="146"/>
      <c r="NQ74" s="146"/>
      <c r="NR74" s="146"/>
      <c r="NS74" s="146"/>
      <c r="NT74" s="146"/>
      <c r="NU74" s="146"/>
      <c r="NV74" s="146"/>
      <c r="NW74" s="146"/>
      <c r="NX74" s="147"/>
    </row>
    <row r="75" spans="1:388" ht="13.5" customHeight="1" x14ac:dyDescent="0.15">
      <c r="A75" s="2"/>
      <c r="B75" s="1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16"/>
      <c r="NH75" s="17"/>
      <c r="NI75" s="2"/>
      <c r="NJ75" s="145"/>
      <c r="NK75" s="146"/>
      <c r="NL75" s="146"/>
      <c r="NM75" s="146"/>
      <c r="NN75" s="146"/>
      <c r="NO75" s="146"/>
      <c r="NP75" s="146"/>
      <c r="NQ75" s="146"/>
      <c r="NR75" s="146"/>
      <c r="NS75" s="146"/>
      <c r="NT75" s="146"/>
      <c r="NU75" s="146"/>
      <c r="NV75" s="146"/>
      <c r="NW75" s="146"/>
      <c r="NX75" s="147"/>
    </row>
    <row r="76" spans="1:388" ht="13.5" customHeight="1" x14ac:dyDescent="0.15">
      <c r="A76" s="2"/>
      <c r="B76" s="1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16"/>
      <c r="NH76" s="17"/>
      <c r="NI76" s="2"/>
      <c r="NJ76" s="145"/>
      <c r="NK76" s="146"/>
      <c r="NL76" s="146"/>
      <c r="NM76" s="146"/>
      <c r="NN76" s="146"/>
      <c r="NO76" s="146"/>
      <c r="NP76" s="146"/>
      <c r="NQ76" s="146"/>
      <c r="NR76" s="146"/>
      <c r="NS76" s="146"/>
      <c r="NT76" s="146"/>
      <c r="NU76" s="146"/>
      <c r="NV76" s="146"/>
      <c r="NW76" s="146"/>
      <c r="NX76" s="147"/>
    </row>
    <row r="77" spans="1:388" ht="13.5" customHeight="1" x14ac:dyDescent="0.15">
      <c r="A77" s="2"/>
      <c r="B77" s="15"/>
      <c r="C77" s="5"/>
      <c r="D77" s="5"/>
      <c r="E77" s="5"/>
      <c r="F77" s="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16"/>
      <c r="NH77" s="17"/>
      <c r="NI77" s="2"/>
      <c r="NJ77" s="145"/>
      <c r="NK77" s="146"/>
      <c r="NL77" s="146"/>
      <c r="NM77" s="146"/>
      <c r="NN77" s="146"/>
      <c r="NO77" s="146"/>
      <c r="NP77" s="146"/>
      <c r="NQ77" s="146"/>
      <c r="NR77" s="146"/>
      <c r="NS77" s="146"/>
      <c r="NT77" s="146"/>
      <c r="NU77" s="146"/>
      <c r="NV77" s="146"/>
      <c r="NW77" s="146"/>
      <c r="NX77" s="147"/>
    </row>
    <row r="78" spans="1:388" ht="13.5" customHeight="1" x14ac:dyDescent="0.15">
      <c r="A78" s="2"/>
      <c r="B78" s="15"/>
      <c r="C78" s="5"/>
      <c r="D78" s="5"/>
      <c r="E78" s="5"/>
      <c r="F78" s="5"/>
      <c r="G78" s="26"/>
      <c r="H78" s="26"/>
      <c r="I78" s="5"/>
      <c r="J78" s="19"/>
      <c r="K78" s="19"/>
      <c r="L78" s="19"/>
      <c r="M78" s="19"/>
      <c r="N78" s="19"/>
      <c r="O78" s="19"/>
      <c r="P78" s="19"/>
      <c r="Q78" s="19"/>
      <c r="R78" s="27"/>
      <c r="S78" s="27"/>
      <c r="T78" s="27"/>
      <c r="U78" s="151" t="str">
        <f>データ!$B$11</f>
        <v>H29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 t="str">
        <f>データ!$C$11</f>
        <v>H30</v>
      </c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 t="str">
        <f>データ!$D$11</f>
        <v>R01</v>
      </c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 t="str">
        <f>データ!$E$11</f>
        <v>R02</v>
      </c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 t="str">
        <f>データ!$F$11</f>
        <v>R03</v>
      </c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D78" s="19"/>
      <c r="EE78" s="19"/>
      <c r="EF78" s="19"/>
      <c r="EG78" s="19"/>
      <c r="EH78" s="19"/>
      <c r="EI78" s="19"/>
      <c r="EJ78" s="19"/>
      <c r="EK78" s="19"/>
      <c r="EL78" s="27"/>
      <c r="EM78" s="27"/>
      <c r="EN78" s="27"/>
      <c r="EO78" s="151" t="str">
        <f>データ!$B$11</f>
        <v>H29</v>
      </c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 t="str">
        <f>データ!$C$11</f>
        <v>H30</v>
      </c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 t="str">
        <f>データ!$D$11</f>
        <v>R01</v>
      </c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 t="str">
        <f>データ!$E$11</f>
        <v>R02</v>
      </c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 t="str">
        <f>データ!$F$11</f>
        <v>R03</v>
      </c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Y78" s="19"/>
      <c r="IZ78" s="19"/>
      <c r="JA78" s="19"/>
      <c r="JB78" s="19"/>
      <c r="JC78" s="19"/>
      <c r="JD78" s="19"/>
      <c r="JE78" s="19"/>
      <c r="JF78" s="19"/>
      <c r="JG78" s="27"/>
      <c r="JH78" s="27"/>
      <c r="JI78" s="27"/>
      <c r="JJ78" s="151" t="str">
        <f>データ!$B$11</f>
        <v>H29</v>
      </c>
      <c r="JK78" s="151"/>
      <c r="JL78" s="151"/>
      <c r="JM78" s="151"/>
      <c r="JN78" s="151"/>
      <c r="JO78" s="151"/>
      <c r="JP78" s="151"/>
      <c r="JQ78" s="151"/>
      <c r="JR78" s="151"/>
      <c r="JS78" s="151"/>
      <c r="JT78" s="151"/>
      <c r="JU78" s="151"/>
      <c r="JV78" s="151"/>
      <c r="JW78" s="151"/>
      <c r="JX78" s="151"/>
      <c r="JY78" s="151"/>
      <c r="JZ78" s="151"/>
      <c r="KA78" s="151"/>
      <c r="KB78" s="151"/>
      <c r="KC78" s="151" t="str">
        <f>データ!$C$11</f>
        <v>H30</v>
      </c>
      <c r="KD78" s="151"/>
      <c r="KE78" s="151"/>
      <c r="KF78" s="151"/>
      <c r="KG78" s="151"/>
      <c r="KH78" s="151"/>
      <c r="KI78" s="151"/>
      <c r="KJ78" s="151"/>
      <c r="KK78" s="151"/>
      <c r="KL78" s="151"/>
      <c r="KM78" s="151"/>
      <c r="KN78" s="151"/>
      <c r="KO78" s="151"/>
      <c r="KP78" s="151"/>
      <c r="KQ78" s="151"/>
      <c r="KR78" s="151"/>
      <c r="KS78" s="151"/>
      <c r="KT78" s="151"/>
      <c r="KU78" s="151"/>
      <c r="KV78" s="151" t="str">
        <f>データ!$D$11</f>
        <v>R01</v>
      </c>
      <c r="KW78" s="151"/>
      <c r="KX78" s="151"/>
      <c r="KY78" s="151"/>
      <c r="KZ78" s="151"/>
      <c r="LA78" s="151"/>
      <c r="LB78" s="151"/>
      <c r="LC78" s="151"/>
      <c r="LD78" s="151"/>
      <c r="LE78" s="151"/>
      <c r="LF78" s="151"/>
      <c r="LG78" s="151"/>
      <c r="LH78" s="151"/>
      <c r="LI78" s="151"/>
      <c r="LJ78" s="151"/>
      <c r="LK78" s="151"/>
      <c r="LL78" s="151"/>
      <c r="LM78" s="151"/>
      <c r="LN78" s="151"/>
      <c r="LO78" s="151" t="str">
        <f>データ!$E$11</f>
        <v>R02</v>
      </c>
      <c r="LP78" s="151"/>
      <c r="LQ78" s="151"/>
      <c r="LR78" s="151"/>
      <c r="LS78" s="151"/>
      <c r="LT78" s="151"/>
      <c r="LU78" s="151"/>
      <c r="LV78" s="151"/>
      <c r="LW78" s="151"/>
      <c r="LX78" s="151"/>
      <c r="LY78" s="151"/>
      <c r="LZ78" s="151"/>
      <c r="MA78" s="151"/>
      <c r="MB78" s="151"/>
      <c r="MC78" s="151"/>
      <c r="MD78" s="151"/>
      <c r="ME78" s="151"/>
      <c r="MF78" s="151"/>
      <c r="MG78" s="151"/>
      <c r="MH78" s="151" t="str">
        <f>データ!$F$11</f>
        <v>R03</v>
      </c>
      <c r="MI78" s="151"/>
      <c r="MJ78" s="151"/>
      <c r="MK78" s="151"/>
      <c r="ML78" s="151"/>
      <c r="MM78" s="151"/>
      <c r="MN78" s="151"/>
      <c r="MO78" s="151"/>
      <c r="MP78" s="151"/>
      <c r="MQ78" s="151"/>
      <c r="MR78" s="151"/>
      <c r="MS78" s="151"/>
      <c r="MT78" s="151"/>
      <c r="MU78" s="151"/>
      <c r="MV78" s="151"/>
      <c r="MW78" s="151"/>
      <c r="MX78" s="151"/>
      <c r="MY78" s="151"/>
      <c r="MZ78" s="151"/>
      <c r="NA78" s="5"/>
      <c r="NB78" s="5"/>
      <c r="NC78" s="5"/>
      <c r="ND78" s="5"/>
      <c r="NE78" s="5"/>
      <c r="NF78" s="5"/>
      <c r="NG78" s="29"/>
      <c r="NH78" s="17"/>
      <c r="NI78" s="2"/>
      <c r="NJ78" s="145"/>
      <c r="NK78" s="146"/>
      <c r="NL78" s="146"/>
      <c r="NM78" s="146"/>
      <c r="NN78" s="146"/>
      <c r="NO78" s="146"/>
      <c r="NP78" s="146"/>
      <c r="NQ78" s="146"/>
      <c r="NR78" s="146"/>
      <c r="NS78" s="146"/>
      <c r="NT78" s="146"/>
      <c r="NU78" s="146"/>
      <c r="NV78" s="146"/>
      <c r="NW78" s="146"/>
      <c r="NX78" s="147"/>
    </row>
    <row r="79" spans="1:388" ht="13.5" customHeight="1" x14ac:dyDescent="0.15">
      <c r="A79" s="2"/>
      <c r="B79" s="15"/>
      <c r="C79" s="5"/>
      <c r="D79" s="5"/>
      <c r="E79" s="5"/>
      <c r="F79" s="5"/>
      <c r="G79" s="26"/>
      <c r="H79" s="26"/>
      <c r="I79" s="30"/>
      <c r="J79" s="142" t="s">
        <v>57</v>
      </c>
      <c r="K79" s="143"/>
      <c r="L79" s="143"/>
      <c r="M79" s="143"/>
      <c r="N79" s="143"/>
      <c r="O79" s="143"/>
      <c r="P79" s="143"/>
      <c r="Q79" s="143"/>
      <c r="R79" s="143"/>
      <c r="S79" s="143"/>
      <c r="T79" s="144"/>
      <c r="U79" s="141">
        <f>データ!DS7</f>
        <v>69.099999999999994</v>
      </c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>
        <f>データ!DT7</f>
        <v>70.599999999999994</v>
      </c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>
        <f>データ!DU7</f>
        <v>71.8</v>
      </c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>
        <f>データ!DV7</f>
        <v>72.099999999999994</v>
      </c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>
        <f>データ!DW7</f>
        <v>67.3</v>
      </c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D79" s="142" t="s">
        <v>57</v>
      </c>
      <c r="EE79" s="143"/>
      <c r="EF79" s="143"/>
      <c r="EG79" s="143"/>
      <c r="EH79" s="143"/>
      <c r="EI79" s="143"/>
      <c r="EJ79" s="143"/>
      <c r="EK79" s="143"/>
      <c r="EL79" s="143"/>
      <c r="EM79" s="143"/>
      <c r="EN79" s="144"/>
      <c r="EO79" s="141">
        <f>データ!ED7</f>
        <v>78.5</v>
      </c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>
        <f>データ!EE7</f>
        <v>79.3</v>
      </c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>
        <f>データ!EF7</f>
        <v>79.099999999999994</v>
      </c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>
        <f>データ!EG7</f>
        <v>76.8</v>
      </c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>
        <f>データ!EH7</f>
        <v>52.9</v>
      </c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Y79" s="142" t="s">
        <v>57</v>
      </c>
      <c r="IZ79" s="143"/>
      <c r="JA79" s="143"/>
      <c r="JB79" s="143"/>
      <c r="JC79" s="143"/>
      <c r="JD79" s="143"/>
      <c r="JE79" s="143"/>
      <c r="JF79" s="143"/>
      <c r="JG79" s="143"/>
      <c r="JH79" s="143"/>
      <c r="JI79" s="144"/>
      <c r="JJ79" s="140">
        <f>データ!EO7</f>
        <v>33888612</v>
      </c>
      <c r="JK79" s="140"/>
      <c r="JL79" s="140"/>
      <c r="JM79" s="140"/>
      <c r="JN79" s="140"/>
      <c r="JO79" s="140"/>
      <c r="JP79" s="140"/>
      <c r="JQ79" s="140"/>
      <c r="JR79" s="140"/>
      <c r="JS79" s="140"/>
      <c r="JT79" s="140"/>
      <c r="JU79" s="140"/>
      <c r="JV79" s="140"/>
      <c r="JW79" s="140"/>
      <c r="JX79" s="140"/>
      <c r="JY79" s="140"/>
      <c r="JZ79" s="140"/>
      <c r="KA79" s="140"/>
      <c r="KB79" s="140"/>
      <c r="KC79" s="140">
        <f>データ!EP7</f>
        <v>34111196</v>
      </c>
      <c r="KD79" s="140"/>
      <c r="KE79" s="140"/>
      <c r="KF79" s="140"/>
      <c r="KG79" s="140"/>
      <c r="KH79" s="140"/>
      <c r="KI79" s="140"/>
      <c r="KJ79" s="140"/>
      <c r="KK79" s="140"/>
      <c r="KL79" s="140"/>
      <c r="KM79" s="140"/>
      <c r="KN79" s="140"/>
      <c r="KO79" s="140"/>
      <c r="KP79" s="140"/>
      <c r="KQ79" s="140"/>
      <c r="KR79" s="140"/>
      <c r="KS79" s="140"/>
      <c r="KT79" s="140"/>
      <c r="KU79" s="140"/>
      <c r="KV79" s="140">
        <f>データ!EQ7</f>
        <v>34064831</v>
      </c>
      <c r="KW79" s="140"/>
      <c r="KX79" s="140"/>
      <c r="KY79" s="140"/>
      <c r="KZ79" s="140"/>
      <c r="LA79" s="140"/>
      <c r="LB79" s="140"/>
      <c r="LC79" s="140"/>
      <c r="LD79" s="140"/>
      <c r="LE79" s="140"/>
      <c r="LF79" s="140"/>
      <c r="LG79" s="140"/>
      <c r="LH79" s="140"/>
      <c r="LI79" s="140"/>
      <c r="LJ79" s="140"/>
      <c r="LK79" s="140"/>
      <c r="LL79" s="140"/>
      <c r="LM79" s="140"/>
      <c r="LN79" s="140"/>
      <c r="LO79" s="140">
        <f>データ!ER7</f>
        <v>34295247</v>
      </c>
      <c r="LP79" s="140"/>
      <c r="LQ79" s="140"/>
      <c r="LR79" s="140"/>
      <c r="LS79" s="140"/>
      <c r="LT79" s="140"/>
      <c r="LU79" s="140"/>
      <c r="LV79" s="140"/>
      <c r="LW79" s="140"/>
      <c r="LX79" s="140"/>
      <c r="LY79" s="140"/>
      <c r="LZ79" s="140"/>
      <c r="MA79" s="140"/>
      <c r="MB79" s="140"/>
      <c r="MC79" s="140"/>
      <c r="MD79" s="140"/>
      <c r="ME79" s="140"/>
      <c r="MF79" s="140"/>
      <c r="MG79" s="140"/>
      <c r="MH79" s="140">
        <f>データ!ES7</f>
        <v>34344424</v>
      </c>
      <c r="MI79" s="140"/>
      <c r="MJ79" s="140"/>
      <c r="MK79" s="140"/>
      <c r="ML79" s="140"/>
      <c r="MM79" s="140"/>
      <c r="MN79" s="140"/>
      <c r="MO79" s="140"/>
      <c r="MP79" s="140"/>
      <c r="MQ79" s="140"/>
      <c r="MR79" s="140"/>
      <c r="MS79" s="140"/>
      <c r="MT79" s="140"/>
      <c r="MU79" s="140"/>
      <c r="MV79" s="140"/>
      <c r="MW79" s="140"/>
      <c r="MX79" s="140"/>
      <c r="MY79" s="140"/>
      <c r="MZ79" s="140"/>
      <c r="NA79" s="5"/>
      <c r="NB79" s="5"/>
      <c r="NC79" s="5"/>
      <c r="ND79" s="5"/>
      <c r="NE79" s="5"/>
      <c r="NF79" s="5"/>
      <c r="NG79" s="29"/>
      <c r="NH79" s="17"/>
      <c r="NI79" s="2"/>
      <c r="NJ79" s="145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6"/>
      <c r="NX79" s="147"/>
    </row>
    <row r="80" spans="1:388" ht="13.5" customHeight="1" x14ac:dyDescent="0.15">
      <c r="A80" s="2"/>
      <c r="B80" s="15"/>
      <c r="C80" s="5"/>
      <c r="D80" s="5"/>
      <c r="E80" s="5"/>
      <c r="F80" s="5"/>
      <c r="G80" s="5"/>
      <c r="H80" s="5"/>
      <c r="I80" s="30"/>
      <c r="J80" s="142" t="s">
        <v>59</v>
      </c>
      <c r="K80" s="143"/>
      <c r="L80" s="143"/>
      <c r="M80" s="143"/>
      <c r="N80" s="143"/>
      <c r="O80" s="143"/>
      <c r="P80" s="143"/>
      <c r="Q80" s="143"/>
      <c r="R80" s="143"/>
      <c r="S80" s="143"/>
      <c r="T80" s="144"/>
      <c r="U80" s="141">
        <f>データ!DX7</f>
        <v>46.9</v>
      </c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>
        <f>データ!DY7</f>
        <v>48.6</v>
      </c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>
        <f>データ!DZ7</f>
        <v>50.8</v>
      </c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>
        <f>データ!EA7</f>
        <v>51.4</v>
      </c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>
        <f>データ!EB7</f>
        <v>51.9</v>
      </c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D80" s="142" t="s">
        <v>59</v>
      </c>
      <c r="EE80" s="143"/>
      <c r="EF80" s="143"/>
      <c r="EG80" s="143"/>
      <c r="EH80" s="143"/>
      <c r="EI80" s="143"/>
      <c r="EJ80" s="143"/>
      <c r="EK80" s="143"/>
      <c r="EL80" s="143"/>
      <c r="EM80" s="143"/>
      <c r="EN80" s="144"/>
      <c r="EO80" s="141">
        <f>データ!EI7</f>
        <v>67.3</v>
      </c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>
        <f>データ!EJ7</f>
        <v>70.099999999999994</v>
      </c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>
        <f>データ!EK7</f>
        <v>72.599999999999994</v>
      </c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>
        <f>データ!EL7</f>
        <v>71.900000000000006</v>
      </c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/>
      <c r="HM80" s="141">
        <f>データ!EM7</f>
        <v>71.2</v>
      </c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Y80" s="142" t="s">
        <v>59</v>
      </c>
      <c r="IZ80" s="143"/>
      <c r="JA80" s="143"/>
      <c r="JB80" s="143"/>
      <c r="JC80" s="143"/>
      <c r="JD80" s="143"/>
      <c r="JE80" s="143"/>
      <c r="JF80" s="143"/>
      <c r="JG80" s="143"/>
      <c r="JH80" s="143"/>
      <c r="JI80" s="144"/>
      <c r="JJ80" s="140">
        <f>データ!ET7</f>
        <v>41975086</v>
      </c>
      <c r="JK80" s="140"/>
      <c r="JL80" s="140"/>
      <c r="JM80" s="140"/>
      <c r="JN80" s="140"/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>
        <f>データ!EU7</f>
        <v>43785070</v>
      </c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/>
      <c r="KP80" s="140"/>
      <c r="KQ80" s="140"/>
      <c r="KR80" s="140"/>
      <c r="KS80" s="140"/>
      <c r="KT80" s="140"/>
      <c r="KU80" s="140"/>
      <c r="KV80" s="140">
        <f>データ!EV7</f>
        <v>44436827</v>
      </c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>
        <f>データ!EW7</f>
        <v>45896030</v>
      </c>
      <c r="LP80" s="140"/>
      <c r="LQ80" s="140"/>
      <c r="LR80" s="140"/>
      <c r="LS80" s="140"/>
      <c r="LT80" s="140"/>
      <c r="LU80" s="140"/>
      <c r="LV80" s="140"/>
      <c r="LW80" s="140"/>
      <c r="LX80" s="140"/>
      <c r="LY80" s="140"/>
      <c r="LZ80" s="140"/>
      <c r="MA80" s="140"/>
      <c r="MB80" s="140"/>
      <c r="MC80" s="140"/>
      <c r="MD80" s="140"/>
      <c r="ME80" s="140"/>
      <c r="MF80" s="140"/>
      <c r="MG80" s="140"/>
      <c r="MH80" s="140">
        <f>データ!EX7</f>
        <v>47415042</v>
      </c>
      <c r="MI80" s="140"/>
      <c r="MJ80" s="140"/>
      <c r="MK80" s="140"/>
      <c r="ML80" s="140"/>
      <c r="MM80" s="140"/>
      <c r="MN80" s="140"/>
      <c r="MO80" s="140"/>
      <c r="MP80" s="140"/>
      <c r="MQ80" s="140"/>
      <c r="MR80" s="140"/>
      <c r="MS80" s="140"/>
      <c r="MT80" s="140"/>
      <c r="MU80" s="140"/>
      <c r="MV80" s="140"/>
      <c r="MW80" s="140"/>
      <c r="MX80" s="140"/>
      <c r="MY80" s="140"/>
      <c r="MZ80" s="140"/>
      <c r="NA80" s="5"/>
      <c r="NB80" s="5"/>
      <c r="NC80" s="5"/>
      <c r="ND80" s="5"/>
      <c r="NE80" s="5"/>
      <c r="NF80" s="5"/>
      <c r="NG80" s="29"/>
      <c r="NH80" s="17"/>
      <c r="NI80" s="2"/>
      <c r="NJ80" s="145"/>
      <c r="NK80" s="146"/>
      <c r="NL80" s="146"/>
      <c r="NM80" s="146"/>
      <c r="NN80" s="146"/>
      <c r="NO80" s="146"/>
      <c r="NP80" s="146"/>
      <c r="NQ80" s="146"/>
      <c r="NR80" s="146"/>
      <c r="NS80" s="146"/>
      <c r="NT80" s="146"/>
      <c r="NU80" s="146"/>
      <c r="NV80" s="146"/>
      <c r="NW80" s="146"/>
      <c r="NX80" s="147"/>
    </row>
    <row r="81" spans="1:388" ht="13.5" customHeight="1" x14ac:dyDescent="0.15">
      <c r="A81" s="2"/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29"/>
      <c r="NH81" s="17"/>
      <c r="NI81" s="2"/>
      <c r="NJ81" s="145"/>
      <c r="NK81" s="146"/>
      <c r="NL81" s="146"/>
      <c r="NM81" s="146"/>
      <c r="NN81" s="146"/>
      <c r="NO81" s="146"/>
      <c r="NP81" s="146"/>
      <c r="NQ81" s="146"/>
      <c r="NR81" s="146"/>
      <c r="NS81" s="146"/>
      <c r="NT81" s="146"/>
      <c r="NU81" s="146"/>
      <c r="NV81" s="146"/>
      <c r="NW81" s="146"/>
      <c r="NX81" s="147"/>
    </row>
    <row r="82" spans="1:388" ht="13.5" customHeight="1" x14ac:dyDescent="0.15">
      <c r="A82" s="2"/>
      <c r="B82" s="15"/>
      <c r="C82" s="16"/>
      <c r="D82" s="5"/>
      <c r="E82" s="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7"/>
      <c r="NI82" s="2"/>
      <c r="NJ82" s="145"/>
      <c r="NK82" s="146"/>
      <c r="NL82" s="146"/>
      <c r="NM82" s="146"/>
      <c r="NN82" s="146"/>
      <c r="NO82" s="146"/>
      <c r="NP82" s="146"/>
      <c r="NQ82" s="146"/>
      <c r="NR82" s="146"/>
      <c r="NS82" s="146"/>
      <c r="NT82" s="146"/>
      <c r="NU82" s="146"/>
      <c r="NV82" s="146"/>
      <c r="NW82" s="146"/>
      <c r="NX82" s="147"/>
    </row>
    <row r="83" spans="1:388" ht="13.5" customHeight="1" x14ac:dyDescent="0.15">
      <c r="A83" s="2"/>
      <c r="B83" s="15"/>
      <c r="C83" s="16"/>
      <c r="D83" s="5"/>
      <c r="E83" s="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7"/>
      <c r="NI83" s="2"/>
      <c r="NJ83" s="145"/>
      <c r="NK83" s="146"/>
      <c r="NL83" s="146"/>
      <c r="NM83" s="146"/>
      <c r="NN83" s="146"/>
      <c r="NO83" s="146"/>
      <c r="NP83" s="146"/>
      <c r="NQ83" s="146"/>
      <c r="NR83" s="146"/>
      <c r="NS83" s="146"/>
      <c r="NT83" s="146"/>
      <c r="NU83" s="146"/>
      <c r="NV83" s="146"/>
      <c r="NW83" s="146"/>
      <c r="NX83" s="147"/>
    </row>
    <row r="84" spans="1:388" ht="13.5" customHeight="1" x14ac:dyDescent="0.15">
      <c r="A84" s="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4"/>
      <c r="NI84" s="2"/>
      <c r="NJ84" s="148"/>
      <c r="NK84" s="149"/>
      <c r="NL84" s="149"/>
      <c r="NM84" s="149"/>
      <c r="NN84" s="149"/>
      <c r="NO84" s="149"/>
      <c r="NP84" s="149"/>
      <c r="NQ84" s="149"/>
      <c r="NR84" s="149"/>
      <c r="NS84" s="149"/>
      <c r="NT84" s="149"/>
      <c r="NU84" s="149"/>
      <c r="NV84" s="149"/>
      <c r="NW84" s="149"/>
      <c r="NX84" s="150"/>
    </row>
    <row r="85" spans="1:388" x14ac:dyDescent="0.15">
      <c r="B85" s="152" t="s">
        <v>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</row>
    <row r="88" spans="1:388" x14ac:dyDescent="0.15">
      <c r="A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</row>
    <row r="89" spans="1:388" hidden="1" x14ac:dyDescent="0.15">
      <c r="A89" s="34"/>
      <c r="B89" s="35" t="s">
        <v>87</v>
      </c>
      <c r="C89" s="35" t="s">
        <v>88</v>
      </c>
      <c r="D89" s="35" t="s">
        <v>89</v>
      </c>
      <c r="E89" s="35" t="s">
        <v>90</v>
      </c>
      <c r="F89" s="35" t="s">
        <v>91</v>
      </c>
      <c r="G89" s="35" t="s">
        <v>92</v>
      </c>
      <c r="H89" s="35" t="s">
        <v>93</v>
      </c>
      <c r="I89" s="35" t="s">
        <v>94</v>
      </c>
      <c r="J89" s="35" t="s">
        <v>87</v>
      </c>
      <c r="K89" s="35" t="s">
        <v>88</v>
      </c>
      <c r="L89" s="35" t="s">
        <v>89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</row>
    <row r="90" spans="1:388" hidden="1" x14ac:dyDescent="0.15">
      <c r="A90" s="34"/>
      <c r="B90" s="35" t="str">
        <f>データ!AS6</f>
        <v>【106.2】</v>
      </c>
      <c r="C90" s="35" t="str">
        <f>データ!BD6</f>
        <v>【86.6】</v>
      </c>
      <c r="D90" s="35" t="str">
        <f>データ!BO6</f>
        <v>【70.7】</v>
      </c>
      <c r="E90" s="35" t="str">
        <f>データ!BZ6</f>
        <v>【67.1】</v>
      </c>
      <c r="F90" s="35" t="str">
        <f>データ!CK6</f>
        <v>【59,287】</v>
      </c>
      <c r="G90" s="35" t="str">
        <f>データ!CV6</f>
        <v>【17,202】</v>
      </c>
      <c r="H90" s="35" t="str">
        <f>データ!DG6</f>
        <v>【56.4】</v>
      </c>
      <c r="I90" s="35" t="str">
        <f>データ!DR6</f>
        <v>【24.8】</v>
      </c>
      <c r="J90" s="35" t="str">
        <f>データ!EC6</f>
        <v>【56.0】</v>
      </c>
      <c r="K90" s="35" t="str">
        <f>データ!EN6</f>
        <v>【70.7】</v>
      </c>
      <c r="L90" s="35" t="str">
        <f>データ!EY6</f>
        <v>【49,765,843】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</row>
    <row r="91" spans="1:388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</row>
  </sheetData>
  <sheetProtection algorithmName="SHA-512" hashValue="XIQ8z3OsAQ54Mff76PDEGZLeB+SWOe4gtiy+csT+jtQtJNpOwnRK7zC1K3FOOWNz1RKo9VCMs4NIjYVvKU4M7Q==" saltValue="s+vo5Wc/vpb18kl2qGGeiQ==" spinCount="100000" sheet="1" objects="1" scenarios="1" formatCells="0" formatColumns="0" formatRows="0"/>
  <mergeCells count="268"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T18:NV19 NO18:NQ19" xr:uid="{00000000-0002-0000-0000-000000000000}">
      <formula1>$OC$18:$OC$54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Y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 x14ac:dyDescent="0.15">
      <c r="A1" t="s">
        <v>95</v>
      </c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  <c r="EO1" s="37">
        <v>1</v>
      </c>
      <c r="EP1" s="37">
        <v>1</v>
      </c>
      <c r="EQ1" s="37">
        <v>1</v>
      </c>
      <c r="ER1" s="37">
        <v>1</v>
      </c>
      <c r="ES1" s="37">
        <v>1</v>
      </c>
      <c r="ET1" s="37">
        <v>1</v>
      </c>
      <c r="EU1" s="37">
        <v>1</v>
      </c>
      <c r="EV1" s="37">
        <v>1</v>
      </c>
      <c r="EW1" s="37">
        <v>1</v>
      </c>
      <c r="EX1" s="37">
        <v>1</v>
      </c>
      <c r="EY1" s="37"/>
    </row>
    <row r="2" spans="1:155" x14ac:dyDescent="0.15">
      <c r="A2" s="38" t="s">
        <v>96</v>
      </c>
      <c r="B2" s="38">
        <f>COLUMN()-1</f>
        <v>1</v>
      </c>
      <c r="C2" s="38">
        <f t="shared" ref="C2:EN2" si="0">COLUMN()-1</f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ref="EO2:EY2" si="1">COLUMN()-1</f>
        <v>144</v>
      </c>
      <c r="EP2" s="38">
        <f t="shared" si="1"/>
        <v>145</v>
      </c>
      <c r="EQ2" s="38">
        <f t="shared" si="1"/>
        <v>146</v>
      </c>
      <c r="ER2" s="38">
        <f t="shared" si="1"/>
        <v>147</v>
      </c>
      <c r="ES2" s="38">
        <f t="shared" si="1"/>
        <v>148</v>
      </c>
      <c r="ET2" s="38">
        <f t="shared" si="1"/>
        <v>149</v>
      </c>
      <c r="EU2" s="38">
        <f t="shared" si="1"/>
        <v>150</v>
      </c>
      <c r="EV2" s="38">
        <f t="shared" si="1"/>
        <v>151</v>
      </c>
      <c r="EW2" s="38">
        <f t="shared" si="1"/>
        <v>152</v>
      </c>
      <c r="EX2" s="38">
        <f t="shared" si="1"/>
        <v>153</v>
      </c>
      <c r="EY2" s="38">
        <f t="shared" si="1"/>
        <v>154</v>
      </c>
    </row>
    <row r="3" spans="1:155" ht="13.15" customHeight="1" x14ac:dyDescent="0.15">
      <c r="A3" s="38" t="s">
        <v>97</v>
      </c>
      <c r="B3" s="39" t="s">
        <v>98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40" t="s">
        <v>104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 t="s">
        <v>105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5"/>
      <c r="DS3" s="42" t="s">
        <v>106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6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7"/>
    </row>
    <row r="4" spans="1:155" ht="13.5" customHeight="1" x14ac:dyDescent="0.15">
      <c r="A4" s="38" t="s">
        <v>107</v>
      </c>
      <c r="B4" s="48"/>
      <c r="C4" s="48"/>
      <c r="D4" s="48"/>
      <c r="E4" s="48"/>
      <c r="F4" s="48"/>
      <c r="G4" s="48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158" t="s">
        <v>108</v>
      </c>
      <c r="AJ4" s="159"/>
      <c r="AK4" s="159"/>
      <c r="AL4" s="159"/>
      <c r="AM4" s="159"/>
      <c r="AN4" s="159"/>
      <c r="AO4" s="159"/>
      <c r="AP4" s="159"/>
      <c r="AQ4" s="159"/>
      <c r="AR4" s="159"/>
      <c r="AS4" s="160"/>
      <c r="AT4" s="154" t="s">
        <v>109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4" t="s">
        <v>110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8" t="s">
        <v>111</v>
      </c>
      <c r="BQ4" s="159"/>
      <c r="BR4" s="159"/>
      <c r="BS4" s="159"/>
      <c r="BT4" s="159"/>
      <c r="BU4" s="159"/>
      <c r="BV4" s="159"/>
      <c r="BW4" s="159"/>
      <c r="BX4" s="159"/>
      <c r="BY4" s="159"/>
      <c r="BZ4" s="160"/>
      <c r="CA4" s="153" t="s">
        <v>112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4" t="s">
        <v>113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114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115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8" t="s">
        <v>116</v>
      </c>
      <c r="DT4" s="159"/>
      <c r="DU4" s="159"/>
      <c r="DV4" s="159"/>
      <c r="DW4" s="159"/>
      <c r="DX4" s="159"/>
      <c r="DY4" s="159"/>
      <c r="DZ4" s="159"/>
      <c r="EA4" s="159"/>
      <c r="EB4" s="159"/>
      <c r="EC4" s="160"/>
      <c r="ED4" s="153" t="s">
        <v>117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118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 x14ac:dyDescent="0.15">
      <c r="A5" s="38" t="s">
        <v>119</v>
      </c>
      <c r="B5" s="51"/>
      <c r="C5" s="51"/>
      <c r="D5" s="51"/>
      <c r="E5" s="51"/>
      <c r="F5" s="51"/>
      <c r="G5" s="51"/>
      <c r="H5" s="52" t="s">
        <v>120</v>
      </c>
      <c r="I5" s="52" t="s">
        <v>121</v>
      </c>
      <c r="J5" s="52" t="s">
        <v>122</v>
      </c>
      <c r="K5" s="52" t="s">
        <v>1</v>
      </c>
      <c r="L5" s="52" t="s">
        <v>2</v>
      </c>
      <c r="M5" s="52" t="s">
        <v>3</v>
      </c>
      <c r="N5" s="52" t="s">
        <v>123</v>
      </c>
      <c r="O5" s="52" t="s">
        <v>5</v>
      </c>
      <c r="P5" s="52" t="s">
        <v>124</v>
      </c>
      <c r="Q5" s="52" t="s">
        <v>125</v>
      </c>
      <c r="R5" s="52" t="s">
        <v>126</v>
      </c>
      <c r="S5" s="52" t="s">
        <v>127</v>
      </c>
      <c r="T5" s="52" t="s">
        <v>128</v>
      </c>
      <c r="U5" s="52" t="s">
        <v>129</v>
      </c>
      <c r="V5" s="52" t="s">
        <v>130</v>
      </c>
      <c r="W5" s="52" t="s">
        <v>131</v>
      </c>
      <c r="X5" s="52" t="s">
        <v>132</v>
      </c>
      <c r="Y5" s="52" t="s">
        <v>133</v>
      </c>
      <c r="Z5" s="52" t="s">
        <v>134</v>
      </c>
      <c r="AA5" s="52" t="s">
        <v>135</v>
      </c>
      <c r="AB5" s="52" t="s">
        <v>136</v>
      </c>
      <c r="AC5" s="52" t="s">
        <v>137</v>
      </c>
      <c r="AD5" s="52" t="s">
        <v>138</v>
      </c>
      <c r="AE5" s="52" t="s">
        <v>139</v>
      </c>
      <c r="AF5" s="52" t="s">
        <v>140</v>
      </c>
      <c r="AG5" s="52" t="s">
        <v>141</v>
      </c>
      <c r="AH5" s="52" t="s">
        <v>142</v>
      </c>
      <c r="AI5" s="52" t="s">
        <v>143</v>
      </c>
      <c r="AJ5" s="52" t="s">
        <v>144</v>
      </c>
      <c r="AK5" s="52" t="s">
        <v>145</v>
      </c>
      <c r="AL5" s="52" t="s">
        <v>146</v>
      </c>
      <c r="AM5" s="52" t="s">
        <v>147</v>
      </c>
      <c r="AN5" s="52" t="s">
        <v>148</v>
      </c>
      <c r="AO5" s="52" t="s">
        <v>149</v>
      </c>
      <c r="AP5" s="52" t="s">
        <v>150</v>
      </c>
      <c r="AQ5" s="52" t="s">
        <v>151</v>
      </c>
      <c r="AR5" s="52" t="s">
        <v>152</v>
      </c>
      <c r="AS5" s="52" t="s">
        <v>153</v>
      </c>
      <c r="AT5" s="52" t="s">
        <v>154</v>
      </c>
      <c r="AU5" s="52" t="s">
        <v>155</v>
      </c>
      <c r="AV5" s="52" t="s">
        <v>145</v>
      </c>
      <c r="AW5" s="52" t="s">
        <v>156</v>
      </c>
      <c r="AX5" s="52" t="s">
        <v>157</v>
      </c>
      <c r="AY5" s="52" t="s">
        <v>148</v>
      </c>
      <c r="AZ5" s="52" t="s">
        <v>149</v>
      </c>
      <c r="BA5" s="52" t="s">
        <v>150</v>
      </c>
      <c r="BB5" s="52" t="s">
        <v>151</v>
      </c>
      <c r="BC5" s="52" t="s">
        <v>152</v>
      </c>
      <c r="BD5" s="52" t="s">
        <v>153</v>
      </c>
      <c r="BE5" s="52" t="s">
        <v>158</v>
      </c>
      <c r="BF5" s="52" t="s">
        <v>159</v>
      </c>
      <c r="BG5" s="52" t="s">
        <v>160</v>
      </c>
      <c r="BH5" s="52" t="s">
        <v>161</v>
      </c>
      <c r="BI5" s="52" t="s">
        <v>162</v>
      </c>
      <c r="BJ5" s="52" t="s">
        <v>148</v>
      </c>
      <c r="BK5" s="52" t="s">
        <v>149</v>
      </c>
      <c r="BL5" s="52" t="s">
        <v>150</v>
      </c>
      <c r="BM5" s="52" t="s">
        <v>151</v>
      </c>
      <c r="BN5" s="52" t="s">
        <v>152</v>
      </c>
      <c r="BO5" s="52" t="s">
        <v>153</v>
      </c>
      <c r="BP5" s="52" t="s">
        <v>163</v>
      </c>
      <c r="BQ5" s="52" t="s">
        <v>144</v>
      </c>
      <c r="BR5" s="52" t="s">
        <v>160</v>
      </c>
      <c r="BS5" s="52" t="s">
        <v>156</v>
      </c>
      <c r="BT5" s="52" t="s">
        <v>157</v>
      </c>
      <c r="BU5" s="52" t="s">
        <v>148</v>
      </c>
      <c r="BV5" s="52" t="s">
        <v>149</v>
      </c>
      <c r="BW5" s="52" t="s">
        <v>150</v>
      </c>
      <c r="BX5" s="52" t="s">
        <v>151</v>
      </c>
      <c r="BY5" s="52" t="s">
        <v>152</v>
      </c>
      <c r="BZ5" s="52" t="s">
        <v>153</v>
      </c>
      <c r="CA5" s="52" t="s">
        <v>163</v>
      </c>
      <c r="CB5" s="52" t="s">
        <v>159</v>
      </c>
      <c r="CC5" s="52" t="s">
        <v>164</v>
      </c>
      <c r="CD5" s="52" t="s">
        <v>161</v>
      </c>
      <c r="CE5" s="52" t="s">
        <v>165</v>
      </c>
      <c r="CF5" s="52" t="s">
        <v>148</v>
      </c>
      <c r="CG5" s="52" t="s">
        <v>149</v>
      </c>
      <c r="CH5" s="52" t="s">
        <v>150</v>
      </c>
      <c r="CI5" s="52" t="s">
        <v>151</v>
      </c>
      <c r="CJ5" s="52" t="s">
        <v>152</v>
      </c>
      <c r="CK5" s="52" t="s">
        <v>153</v>
      </c>
      <c r="CL5" s="52" t="s">
        <v>163</v>
      </c>
      <c r="CM5" s="52" t="s">
        <v>155</v>
      </c>
      <c r="CN5" s="52" t="s">
        <v>145</v>
      </c>
      <c r="CO5" s="52" t="s">
        <v>166</v>
      </c>
      <c r="CP5" s="52" t="s">
        <v>157</v>
      </c>
      <c r="CQ5" s="52" t="s">
        <v>148</v>
      </c>
      <c r="CR5" s="52" t="s">
        <v>149</v>
      </c>
      <c r="CS5" s="52" t="s">
        <v>150</v>
      </c>
      <c r="CT5" s="52" t="s">
        <v>151</v>
      </c>
      <c r="CU5" s="52" t="s">
        <v>152</v>
      </c>
      <c r="CV5" s="52" t="s">
        <v>153</v>
      </c>
      <c r="CW5" s="52" t="s">
        <v>154</v>
      </c>
      <c r="CX5" s="52" t="s">
        <v>144</v>
      </c>
      <c r="CY5" s="52" t="s">
        <v>145</v>
      </c>
      <c r="CZ5" s="52" t="s">
        <v>156</v>
      </c>
      <c r="DA5" s="52" t="s">
        <v>157</v>
      </c>
      <c r="DB5" s="52" t="s">
        <v>148</v>
      </c>
      <c r="DC5" s="52" t="s">
        <v>149</v>
      </c>
      <c r="DD5" s="52" t="s">
        <v>150</v>
      </c>
      <c r="DE5" s="52" t="s">
        <v>151</v>
      </c>
      <c r="DF5" s="52" t="s">
        <v>152</v>
      </c>
      <c r="DG5" s="52" t="s">
        <v>153</v>
      </c>
      <c r="DH5" s="52" t="s">
        <v>154</v>
      </c>
      <c r="DI5" s="52" t="s">
        <v>144</v>
      </c>
      <c r="DJ5" s="52" t="s">
        <v>167</v>
      </c>
      <c r="DK5" s="52" t="s">
        <v>156</v>
      </c>
      <c r="DL5" s="52" t="s">
        <v>157</v>
      </c>
      <c r="DM5" s="52" t="s">
        <v>148</v>
      </c>
      <c r="DN5" s="52" t="s">
        <v>149</v>
      </c>
      <c r="DO5" s="52" t="s">
        <v>150</v>
      </c>
      <c r="DP5" s="52" t="s">
        <v>151</v>
      </c>
      <c r="DQ5" s="52" t="s">
        <v>152</v>
      </c>
      <c r="DR5" s="52" t="s">
        <v>153</v>
      </c>
      <c r="DS5" s="52" t="s">
        <v>143</v>
      </c>
      <c r="DT5" s="52" t="s">
        <v>168</v>
      </c>
      <c r="DU5" s="52" t="s">
        <v>167</v>
      </c>
      <c r="DV5" s="52" t="s">
        <v>169</v>
      </c>
      <c r="DW5" s="52" t="s">
        <v>162</v>
      </c>
      <c r="DX5" s="52" t="s">
        <v>148</v>
      </c>
      <c r="DY5" s="52" t="s">
        <v>149</v>
      </c>
      <c r="DZ5" s="52" t="s">
        <v>150</v>
      </c>
      <c r="EA5" s="52" t="s">
        <v>151</v>
      </c>
      <c r="EB5" s="52" t="s">
        <v>152</v>
      </c>
      <c r="EC5" s="52" t="s">
        <v>153</v>
      </c>
      <c r="ED5" s="52" t="s">
        <v>170</v>
      </c>
      <c r="EE5" s="52" t="s">
        <v>171</v>
      </c>
      <c r="EF5" s="52" t="s">
        <v>172</v>
      </c>
      <c r="EG5" s="52" t="s">
        <v>161</v>
      </c>
      <c r="EH5" s="52" t="s">
        <v>157</v>
      </c>
      <c r="EI5" s="52" t="s">
        <v>148</v>
      </c>
      <c r="EJ5" s="52" t="s">
        <v>149</v>
      </c>
      <c r="EK5" s="52" t="s">
        <v>150</v>
      </c>
      <c r="EL5" s="52" t="s">
        <v>151</v>
      </c>
      <c r="EM5" s="52" t="s">
        <v>152</v>
      </c>
      <c r="EN5" s="52" t="s">
        <v>173</v>
      </c>
      <c r="EO5" s="52" t="s">
        <v>154</v>
      </c>
      <c r="EP5" s="52" t="s">
        <v>144</v>
      </c>
      <c r="EQ5" s="52" t="s">
        <v>145</v>
      </c>
      <c r="ER5" s="52" t="s">
        <v>161</v>
      </c>
      <c r="ES5" s="52" t="s">
        <v>174</v>
      </c>
      <c r="ET5" s="52" t="s">
        <v>148</v>
      </c>
      <c r="EU5" s="52" t="s">
        <v>149</v>
      </c>
      <c r="EV5" s="52" t="s">
        <v>150</v>
      </c>
      <c r="EW5" s="52" t="s">
        <v>151</v>
      </c>
      <c r="EX5" s="52" t="s">
        <v>152</v>
      </c>
      <c r="EY5" s="52" t="s">
        <v>153</v>
      </c>
    </row>
    <row r="6" spans="1:155" s="57" customFormat="1" x14ac:dyDescent="0.15">
      <c r="A6" s="38" t="s">
        <v>175</v>
      </c>
      <c r="B6" s="53">
        <f>B8</f>
        <v>2021</v>
      </c>
      <c r="C6" s="53">
        <f t="shared" ref="C6:M6" si="2">C8</f>
        <v>242098</v>
      </c>
      <c r="D6" s="53">
        <f t="shared" si="2"/>
        <v>46</v>
      </c>
      <c r="E6" s="53">
        <f t="shared" si="2"/>
        <v>6</v>
      </c>
      <c r="F6" s="53">
        <f t="shared" si="2"/>
        <v>0</v>
      </c>
      <c r="G6" s="53">
        <f t="shared" si="2"/>
        <v>1</v>
      </c>
      <c r="H6" s="155" t="str">
        <f>IF(H8&lt;&gt;I8,H8,"")&amp;IF(I8&lt;&gt;J8,I8,"")&amp;"　"&amp;J8</f>
        <v>三重県尾鷲市　尾鷲総合病院</v>
      </c>
      <c r="I6" s="156"/>
      <c r="J6" s="157"/>
      <c r="K6" s="53" t="str">
        <f t="shared" si="2"/>
        <v>当然財務</v>
      </c>
      <c r="L6" s="53" t="str">
        <f t="shared" si="2"/>
        <v>病院事業</v>
      </c>
      <c r="M6" s="53" t="str">
        <f t="shared" si="2"/>
        <v>一般病院</v>
      </c>
      <c r="N6" s="53" t="str">
        <f>N8</f>
        <v>200床以上～300床未満</v>
      </c>
      <c r="O6" s="53" t="str">
        <f>O8</f>
        <v>非設置</v>
      </c>
      <c r="P6" s="53" t="str">
        <f>P8</f>
        <v>直営</v>
      </c>
      <c r="Q6" s="54">
        <f t="shared" ref="Q6:AH6" si="3">Q8</f>
        <v>14</v>
      </c>
      <c r="R6" s="53" t="str">
        <f t="shared" si="3"/>
        <v>対象</v>
      </c>
      <c r="S6" s="53" t="str">
        <f t="shared" si="3"/>
        <v>ド 透 I 未 訓 ガ</v>
      </c>
      <c r="T6" s="53" t="str">
        <f t="shared" si="3"/>
        <v>救 臨 へ 災 輪</v>
      </c>
      <c r="U6" s="54">
        <f>U8</f>
        <v>16802</v>
      </c>
      <c r="V6" s="54">
        <f>V8</f>
        <v>19802</v>
      </c>
      <c r="W6" s="53" t="str">
        <f>W8</f>
        <v>-</v>
      </c>
      <c r="X6" s="53" t="str">
        <f t="shared" ref="X6" si="4">X8</f>
        <v>第２種該当</v>
      </c>
      <c r="Y6" s="53" t="str">
        <f t="shared" si="3"/>
        <v>１０：１</v>
      </c>
      <c r="Z6" s="54">
        <f t="shared" si="3"/>
        <v>199</v>
      </c>
      <c r="AA6" s="54">
        <f t="shared" si="3"/>
        <v>56</v>
      </c>
      <c r="AB6" s="54" t="str">
        <f t="shared" si="3"/>
        <v>-</v>
      </c>
      <c r="AC6" s="54" t="str">
        <f t="shared" si="3"/>
        <v>-</v>
      </c>
      <c r="AD6" s="54" t="str">
        <f t="shared" si="3"/>
        <v>-</v>
      </c>
      <c r="AE6" s="54">
        <f t="shared" si="3"/>
        <v>255</v>
      </c>
      <c r="AF6" s="54">
        <f t="shared" si="3"/>
        <v>171</v>
      </c>
      <c r="AG6" s="54">
        <f t="shared" si="3"/>
        <v>43</v>
      </c>
      <c r="AH6" s="54">
        <f t="shared" si="3"/>
        <v>214</v>
      </c>
      <c r="AI6" s="55">
        <f>IF(AI8="-",NA(),AI8)</f>
        <v>97.6</v>
      </c>
      <c r="AJ6" s="55">
        <f t="shared" ref="AJ6:AR6" si="5">IF(AJ8="-",NA(),AJ8)</f>
        <v>97.3</v>
      </c>
      <c r="AK6" s="55">
        <f t="shared" si="5"/>
        <v>102.6</v>
      </c>
      <c r="AL6" s="55">
        <f t="shared" si="5"/>
        <v>113.3</v>
      </c>
      <c r="AM6" s="55">
        <f t="shared" si="5"/>
        <v>127</v>
      </c>
      <c r="AN6" s="55">
        <f t="shared" si="5"/>
        <v>97.2</v>
      </c>
      <c r="AO6" s="55">
        <f t="shared" si="5"/>
        <v>97.5</v>
      </c>
      <c r="AP6" s="55">
        <f t="shared" si="5"/>
        <v>96.9</v>
      </c>
      <c r="AQ6" s="55">
        <f t="shared" si="5"/>
        <v>101.8</v>
      </c>
      <c r="AR6" s="55">
        <f t="shared" si="5"/>
        <v>106.2</v>
      </c>
      <c r="AS6" s="55" t="str">
        <f>IF(AS8="-","【-】","【"&amp;SUBSTITUTE(TEXT(AS8,"#,##0.0"),"-","△")&amp;"】")</f>
        <v>【106.2】</v>
      </c>
      <c r="AT6" s="55">
        <f>IF(AT8="-",NA(),AT8)</f>
        <v>90.6</v>
      </c>
      <c r="AU6" s="55">
        <f t="shared" ref="AU6:BC6" si="6">IF(AU8="-",NA(),AU8)</f>
        <v>90.3</v>
      </c>
      <c r="AV6" s="55">
        <f t="shared" si="6"/>
        <v>96.7</v>
      </c>
      <c r="AW6" s="55">
        <f t="shared" si="6"/>
        <v>89.6</v>
      </c>
      <c r="AX6" s="55">
        <f t="shared" si="6"/>
        <v>85.9</v>
      </c>
      <c r="AY6" s="55">
        <f t="shared" si="6"/>
        <v>85.9</v>
      </c>
      <c r="AZ6" s="55">
        <f t="shared" si="6"/>
        <v>86</v>
      </c>
      <c r="BA6" s="55">
        <f t="shared" si="6"/>
        <v>86</v>
      </c>
      <c r="BB6" s="55">
        <f t="shared" si="6"/>
        <v>80.7</v>
      </c>
      <c r="BC6" s="55">
        <f t="shared" si="6"/>
        <v>82.3</v>
      </c>
      <c r="BD6" s="55" t="str">
        <f>IF(BD8="-","【-】","【"&amp;SUBSTITUTE(TEXT(BD8,"#,##0.0"),"-","△")&amp;"】")</f>
        <v>【86.6】</v>
      </c>
      <c r="BE6" s="55">
        <f>IF(BE8="-",NA(),BE8)</f>
        <v>72.5</v>
      </c>
      <c r="BF6" s="55">
        <f t="shared" ref="BF6:BN6" si="7">IF(BF8="-",NA(),BF8)</f>
        <v>77.8</v>
      </c>
      <c r="BG6" s="55">
        <f t="shared" si="7"/>
        <v>75.099999999999994</v>
      </c>
      <c r="BH6" s="55">
        <f t="shared" si="7"/>
        <v>70</v>
      </c>
      <c r="BI6" s="55">
        <f t="shared" si="7"/>
        <v>38.799999999999997</v>
      </c>
      <c r="BJ6" s="55">
        <f t="shared" si="7"/>
        <v>86.8</v>
      </c>
      <c r="BK6" s="55">
        <f t="shared" si="7"/>
        <v>90.8</v>
      </c>
      <c r="BL6" s="55">
        <f t="shared" si="7"/>
        <v>81.900000000000006</v>
      </c>
      <c r="BM6" s="55">
        <f t="shared" si="7"/>
        <v>91.6</v>
      </c>
      <c r="BN6" s="55">
        <f t="shared" si="7"/>
        <v>100.1</v>
      </c>
      <c r="BO6" s="55" t="str">
        <f>IF(BO8="-","【-】","【"&amp;SUBSTITUTE(TEXT(BO8,"#,##0.0"),"-","△")&amp;"】")</f>
        <v>【70.7】</v>
      </c>
      <c r="BP6" s="55">
        <f>IF(BP8="-",NA(),BP8)</f>
        <v>75.900000000000006</v>
      </c>
      <c r="BQ6" s="55">
        <f t="shared" ref="BQ6:BY6" si="8">IF(BQ8="-",NA(),BQ8)</f>
        <v>70.900000000000006</v>
      </c>
      <c r="BR6" s="55">
        <f t="shared" si="8"/>
        <v>70.900000000000006</v>
      </c>
      <c r="BS6" s="55">
        <f t="shared" si="8"/>
        <v>56</v>
      </c>
      <c r="BT6" s="55">
        <f t="shared" si="8"/>
        <v>50.9</v>
      </c>
      <c r="BU6" s="55">
        <f t="shared" si="8"/>
        <v>73</v>
      </c>
      <c r="BV6" s="55">
        <f t="shared" si="8"/>
        <v>72.099999999999994</v>
      </c>
      <c r="BW6" s="55">
        <f t="shared" si="8"/>
        <v>72.900000000000006</v>
      </c>
      <c r="BX6" s="55">
        <f t="shared" si="8"/>
        <v>64.5</v>
      </c>
      <c r="BY6" s="55">
        <f t="shared" si="8"/>
        <v>63.8</v>
      </c>
      <c r="BZ6" s="55" t="str">
        <f>IF(BZ8="-","【-】","【"&amp;SUBSTITUTE(TEXT(BZ8,"#,##0.0"),"-","△")&amp;"】")</f>
        <v>【67.1】</v>
      </c>
      <c r="CA6" s="56">
        <f>IF(CA8="-",NA(),CA8)</f>
        <v>30090</v>
      </c>
      <c r="CB6" s="56">
        <f t="shared" ref="CB6:CJ6" si="9">IF(CB8="-",NA(),CB8)</f>
        <v>31909</v>
      </c>
      <c r="CC6" s="56">
        <f t="shared" si="9"/>
        <v>33645</v>
      </c>
      <c r="CD6" s="56">
        <f t="shared" si="9"/>
        <v>36487</v>
      </c>
      <c r="CE6" s="56">
        <f t="shared" si="9"/>
        <v>37901</v>
      </c>
      <c r="CF6" s="56">
        <f t="shared" si="9"/>
        <v>45494</v>
      </c>
      <c r="CG6" s="56">
        <f t="shared" si="9"/>
        <v>47924</v>
      </c>
      <c r="CH6" s="56">
        <f t="shared" si="9"/>
        <v>48807</v>
      </c>
      <c r="CI6" s="56">
        <f t="shared" si="9"/>
        <v>51594</v>
      </c>
      <c r="CJ6" s="56">
        <f t="shared" si="9"/>
        <v>53805</v>
      </c>
      <c r="CK6" s="55" t="str">
        <f>IF(CK8="-","【-】","【"&amp;SUBSTITUTE(TEXT(CK8,"#,##0"),"-","△")&amp;"】")</f>
        <v>【59,287】</v>
      </c>
      <c r="CL6" s="56">
        <f>IF(CL8="-",NA(),CL8)</f>
        <v>15860</v>
      </c>
      <c r="CM6" s="56">
        <f t="shared" ref="CM6:CU6" si="10">IF(CM8="-",NA(),CM8)</f>
        <v>15719</v>
      </c>
      <c r="CN6" s="56">
        <f t="shared" si="10"/>
        <v>15217</v>
      </c>
      <c r="CO6" s="56">
        <f t="shared" si="10"/>
        <v>15357</v>
      </c>
      <c r="CP6" s="56">
        <f t="shared" si="10"/>
        <v>15321</v>
      </c>
      <c r="CQ6" s="56">
        <f t="shared" si="10"/>
        <v>12309</v>
      </c>
      <c r="CR6" s="56">
        <f t="shared" si="10"/>
        <v>12502</v>
      </c>
      <c r="CS6" s="56">
        <f t="shared" si="10"/>
        <v>12970</v>
      </c>
      <c r="CT6" s="56">
        <f t="shared" si="10"/>
        <v>13767</v>
      </c>
      <c r="CU6" s="56">
        <f t="shared" si="10"/>
        <v>14046</v>
      </c>
      <c r="CV6" s="55" t="str">
        <f>IF(CV8="-","【-】","【"&amp;SUBSTITUTE(TEXT(CV8,"#,##0"),"-","△")&amp;"】")</f>
        <v>【17,202】</v>
      </c>
      <c r="CW6" s="55">
        <f>IF(CW8="-",NA(),CW8)</f>
        <v>61.4</v>
      </c>
      <c r="CX6" s="55">
        <f t="shared" ref="CX6:DF6" si="11">IF(CX8="-",NA(),CX8)</f>
        <v>61.4</v>
      </c>
      <c r="CY6" s="55">
        <f t="shared" si="11"/>
        <v>60.5</v>
      </c>
      <c r="CZ6" s="55">
        <f t="shared" si="11"/>
        <v>66.099999999999994</v>
      </c>
      <c r="DA6" s="55">
        <f t="shared" si="11"/>
        <v>68.8</v>
      </c>
      <c r="DB6" s="55">
        <f t="shared" si="11"/>
        <v>59</v>
      </c>
      <c r="DC6" s="55">
        <f t="shared" si="11"/>
        <v>59.4</v>
      </c>
      <c r="DD6" s="55">
        <f t="shared" si="11"/>
        <v>59.9</v>
      </c>
      <c r="DE6" s="55">
        <f t="shared" si="11"/>
        <v>63.4</v>
      </c>
      <c r="DF6" s="55">
        <f t="shared" si="11"/>
        <v>61.3</v>
      </c>
      <c r="DG6" s="55" t="str">
        <f>IF(DG8="-","【-】","【"&amp;SUBSTITUTE(TEXT(DG8,"#,##0.0"),"-","△")&amp;"】")</f>
        <v>【56.4】</v>
      </c>
      <c r="DH6" s="55">
        <f>IF(DH8="-",NA(),DH8)</f>
        <v>24.8</v>
      </c>
      <c r="DI6" s="55">
        <f t="shared" ref="DI6:DQ6" si="12">IF(DI8="-",NA(),DI8)</f>
        <v>24.4</v>
      </c>
      <c r="DJ6" s="55">
        <f t="shared" si="12"/>
        <v>19.3</v>
      </c>
      <c r="DK6" s="55">
        <f t="shared" si="12"/>
        <v>19.899999999999999</v>
      </c>
      <c r="DL6" s="55">
        <f t="shared" si="12"/>
        <v>19.100000000000001</v>
      </c>
      <c r="DM6" s="55">
        <f t="shared" si="12"/>
        <v>20.7</v>
      </c>
      <c r="DN6" s="55">
        <f t="shared" si="12"/>
        <v>20.6</v>
      </c>
      <c r="DO6" s="55">
        <f t="shared" si="12"/>
        <v>20.5</v>
      </c>
      <c r="DP6" s="55">
        <f t="shared" si="12"/>
        <v>20.2</v>
      </c>
      <c r="DQ6" s="55">
        <f t="shared" si="12"/>
        <v>20.2</v>
      </c>
      <c r="DR6" s="55" t="str">
        <f>IF(DR8="-","【-】","【"&amp;SUBSTITUTE(TEXT(DR8,"#,##0.0"),"-","△")&amp;"】")</f>
        <v>【24.8】</v>
      </c>
      <c r="DS6" s="55">
        <f>IF(DS8="-",NA(),DS8)</f>
        <v>69.099999999999994</v>
      </c>
      <c r="DT6" s="55">
        <f t="shared" ref="DT6:EB6" si="13">IF(DT8="-",NA(),DT8)</f>
        <v>70.599999999999994</v>
      </c>
      <c r="DU6" s="55">
        <f t="shared" si="13"/>
        <v>71.8</v>
      </c>
      <c r="DV6" s="55">
        <f t="shared" si="13"/>
        <v>72.099999999999994</v>
      </c>
      <c r="DW6" s="55">
        <f t="shared" si="13"/>
        <v>67.3</v>
      </c>
      <c r="DX6" s="55">
        <f t="shared" si="13"/>
        <v>46.9</v>
      </c>
      <c r="DY6" s="55">
        <f t="shared" si="13"/>
        <v>48.6</v>
      </c>
      <c r="DZ6" s="55">
        <f t="shared" si="13"/>
        <v>50.8</v>
      </c>
      <c r="EA6" s="55">
        <f t="shared" si="13"/>
        <v>51.4</v>
      </c>
      <c r="EB6" s="55">
        <f t="shared" si="13"/>
        <v>51.9</v>
      </c>
      <c r="EC6" s="55" t="str">
        <f>IF(EC8="-","【-】","【"&amp;SUBSTITUTE(TEXT(EC8,"#,##0.0"),"-","△")&amp;"】")</f>
        <v>【56.0】</v>
      </c>
      <c r="ED6" s="55">
        <f>IF(ED8="-",NA(),ED8)</f>
        <v>78.5</v>
      </c>
      <c r="EE6" s="55">
        <f t="shared" ref="EE6:EM6" si="14">IF(EE8="-",NA(),EE8)</f>
        <v>79.3</v>
      </c>
      <c r="EF6" s="55">
        <f t="shared" si="14"/>
        <v>79.099999999999994</v>
      </c>
      <c r="EG6" s="55">
        <f t="shared" si="14"/>
        <v>76.8</v>
      </c>
      <c r="EH6" s="55">
        <f t="shared" si="14"/>
        <v>52.9</v>
      </c>
      <c r="EI6" s="55">
        <f t="shared" si="14"/>
        <v>67.3</v>
      </c>
      <c r="EJ6" s="55">
        <f t="shared" si="14"/>
        <v>70.099999999999994</v>
      </c>
      <c r="EK6" s="55">
        <f t="shared" si="14"/>
        <v>72.599999999999994</v>
      </c>
      <c r="EL6" s="55">
        <f t="shared" si="14"/>
        <v>71.900000000000006</v>
      </c>
      <c r="EM6" s="55">
        <f t="shared" si="14"/>
        <v>71.2</v>
      </c>
      <c r="EN6" s="55" t="str">
        <f>IF(EN8="-","【-】","【"&amp;SUBSTITUTE(TEXT(EN8,"#,##0.0"),"-","△")&amp;"】")</f>
        <v>【70.7】</v>
      </c>
      <c r="EO6" s="56">
        <f>IF(EO8="-",NA(),EO8)</f>
        <v>33888612</v>
      </c>
      <c r="EP6" s="56">
        <f t="shared" ref="EP6:EX6" si="15">IF(EP8="-",NA(),EP8)</f>
        <v>34111196</v>
      </c>
      <c r="EQ6" s="56">
        <f t="shared" si="15"/>
        <v>34064831</v>
      </c>
      <c r="ER6" s="56">
        <f t="shared" si="15"/>
        <v>34295247</v>
      </c>
      <c r="ES6" s="56">
        <f t="shared" si="15"/>
        <v>34344424</v>
      </c>
      <c r="ET6" s="56">
        <f t="shared" si="15"/>
        <v>41975086</v>
      </c>
      <c r="EU6" s="56">
        <f t="shared" si="15"/>
        <v>43785070</v>
      </c>
      <c r="EV6" s="56">
        <f t="shared" si="15"/>
        <v>44436827</v>
      </c>
      <c r="EW6" s="56">
        <f t="shared" si="15"/>
        <v>45896030</v>
      </c>
      <c r="EX6" s="56">
        <f t="shared" si="15"/>
        <v>47415042</v>
      </c>
      <c r="EY6" s="56" t="str">
        <f>IF(EY8="-","【-】","【"&amp;SUBSTITUTE(TEXT(EY8,"#,##0"),"-","△")&amp;"】")</f>
        <v>【49,765,843】</v>
      </c>
    </row>
    <row r="7" spans="1:155" s="57" customFormat="1" x14ac:dyDescent="0.15">
      <c r="A7" s="38" t="s">
        <v>176</v>
      </c>
      <c r="B7" s="53">
        <f t="shared" ref="B7:AH7" si="16">B8</f>
        <v>2021</v>
      </c>
      <c r="C7" s="53">
        <f t="shared" si="16"/>
        <v>242098</v>
      </c>
      <c r="D7" s="53">
        <f t="shared" si="16"/>
        <v>46</v>
      </c>
      <c r="E7" s="53">
        <f t="shared" si="16"/>
        <v>6</v>
      </c>
      <c r="F7" s="53">
        <f t="shared" si="16"/>
        <v>0</v>
      </c>
      <c r="G7" s="53">
        <f t="shared" si="16"/>
        <v>1</v>
      </c>
      <c r="H7" s="53"/>
      <c r="I7" s="53"/>
      <c r="J7" s="53"/>
      <c r="K7" s="53" t="str">
        <f t="shared" si="16"/>
        <v>当然財務</v>
      </c>
      <c r="L7" s="53" t="str">
        <f t="shared" si="16"/>
        <v>病院事業</v>
      </c>
      <c r="M7" s="53" t="str">
        <f t="shared" si="16"/>
        <v>一般病院</v>
      </c>
      <c r="N7" s="53" t="str">
        <f>N8</f>
        <v>200床以上～300床未満</v>
      </c>
      <c r="O7" s="53" t="str">
        <f>O8</f>
        <v>非設置</v>
      </c>
      <c r="P7" s="53" t="str">
        <f>P8</f>
        <v>直営</v>
      </c>
      <c r="Q7" s="54">
        <f t="shared" si="16"/>
        <v>14</v>
      </c>
      <c r="R7" s="53" t="str">
        <f t="shared" si="16"/>
        <v>対象</v>
      </c>
      <c r="S7" s="53" t="str">
        <f t="shared" si="16"/>
        <v>ド 透 I 未 訓 ガ</v>
      </c>
      <c r="T7" s="53" t="str">
        <f t="shared" si="16"/>
        <v>救 臨 へ 災 輪</v>
      </c>
      <c r="U7" s="54">
        <f>U8</f>
        <v>16802</v>
      </c>
      <c r="V7" s="54">
        <f>V8</f>
        <v>19802</v>
      </c>
      <c r="W7" s="53" t="str">
        <f>W8</f>
        <v>-</v>
      </c>
      <c r="X7" s="53" t="str">
        <f t="shared" si="16"/>
        <v>第２種該当</v>
      </c>
      <c r="Y7" s="53" t="str">
        <f t="shared" si="16"/>
        <v>１０：１</v>
      </c>
      <c r="Z7" s="54">
        <f t="shared" si="16"/>
        <v>199</v>
      </c>
      <c r="AA7" s="54">
        <f t="shared" si="16"/>
        <v>56</v>
      </c>
      <c r="AB7" s="54" t="str">
        <f t="shared" si="16"/>
        <v>-</v>
      </c>
      <c r="AC7" s="54" t="str">
        <f t="shared" si="16"/>
        <v>-</v>
      </c>
      <c r="AD7" s="54" t="str">
        <f t="shared" si="16"/>
        <v>-</v>
      </c>
      <c r="AE7" s="54">
        <f t="shared" si="16"/>
        <v>255</v>
      </c>
      <c r="AF7" s="54">
        <f t="shared" si="16"/>
        <v>171</v>
      </c>
      <c r="AG7" s="54">
        <f t="shared" si="16"/>
        <v>43</v>
      </c>
      <c r="AH7" s="54">
        <f t="shared" si="16"/>
        <v>214</v>
      </c>
      <c r="AI7" s="55">
        <f>AI8</f>
        <v>97.6</v>
      </c>
      <c r="AJ7" s="55">
        <f t="shared" ref="AJ7:AR7" si="17">AJ8</f>
        <v>97.3</v>
      </c>
      <c r="AK7" s="55">
        <f t="shared" si="17"/>
        <v>102.6</v>
      </c>
      <c r="AL7" s="55">
        <f t="shared" si="17"/>
        <v>113.3</v>
      </c>
      <c r="AM7" s="55">
        <f t="shared" si="17"/>
        <v>127</v>
      </c>
      <c r="AN7" s="55">
        <f t="shared" si="17"/>
        <v>97.2</v>
      </c>
      <c r="AO7" s="55">
        <f t="shared" si="17"/>
        <v>97.5</v>
      </c>
      <c r="AP7" s="55">
        <f t="shared" si="17"/>
        <v>96.9</v>
      </c>
      <c r="AQ7" s="55">
        <f t="shared" si="17"/>
        <v>101.8</v>
      </c>
      <c r="AR7" s="55">
        <f t="shared" si="17"/>
        <v>106.2</v>
      </c>
      <c r="AS7" s="55"/>
      <c r="AT7" s="55">
        <f>AT8</f>
        <v>90.6</v>
      </c>
      <c r="AU7" s="55">
        <f t="shared" ref="AU7:BC7" si="18">AU8</f>
        <v>90.3</v>
      </c>
      <c r="AV7" s="55">
        <f t="shared" si="18"/>
        <v>96.7</v>
      </c>
      <c r="AW7" s="55">
        <f t="shared" si="18"/>
        <v>89.6</v>
      </c>
      <c r="AX7" s="55">
        <f t="shared" si="18"/>
        <v>85.9</v>
      </c>
      <c r="AY7" s="55">
        <f t="shared" si="18"/>
        <v>85.9</v>
      </c>
      <c r="AZ7" s="55">
        <f t="shared" si="18"/>
        <v>86</v>
      </c>
      <c r="BA7" s="55">
        <f t="shared" si="18"/>
        <v>86</v>
      </c>
      <c r="BB7" s="55">
        <f t="shared" si="18"/>
        <v>80.7</v>
      </c>
      <c r="BC7" s="55">
        <f t="shared" si="18"/>
        <v>82.3</v>
      </c>
      <c r="BD7" s="55"/>
      <c r="BE7" s="55">
        <f>BE8</f>
        <v>72.5</v>
      </c>
      <c r="BF7" s="55">
        <f t="shared" ref="BF7:BN7" si="19">BF8</f>
        <v>77.8</v>
      </c>
      <c r="BG7" s="55">
        <f t="shared" si="19"/>
        <v>75.099999999999994</v>
      </c>
      <c r="BH7" s="55">
        <f t="shared" si="19"/>
        <v>70</v>
      </c>
      <c r="BI7" s="55">
        <f t="shared" si="19"/>
        <v>38.799999999999997</v>
      </c>
      <c r="BJ7" s="55">
        <f t="shared" si="19"/>
        <v>86.8</v>
      </c>
      <c r="BK7" s="55">
        <f t="shared" si="19"/>
        <v>90.8</v>
      </c>
      <c r="BL7" s="55">
        <f t="shared" si="19"/>
        <v>81.900000000000006</v>
      </c>
      <c r="BM7" s="55">
        <f t="shared" si="19"/>
        <v>91.6</v>
      </c>
      <c r="BN7" s="55">
        <f t="shared" si="19"/>
        <v>100.1</v>
      </c>
      <c r="BO7" s="55"/>
      <c r="BP7" s="55">
        <f>BP8</f>
        <v>75.900000000000006</v>
      </c>
      <c r="BQ7" s="55">
        <f t="shared" ref="BQ7:BY7" si="20">BQ8</f>
        <v>70.900000000000006</v>
      </c>
      <c r="BR7" s="55">
        <f t="shared" si="20"/>
        <v>70.900000000000006</v>
      </c>
      <c r="BS7" s="55">
        <f t="shared" si="20"/>
        <v>56</v>
      </c>
      <c r="BT7" s="55">
        <f t="shared" si="20"/>
        <v>50.9</v>
      </c>
      <c r="BU7" s="55">
        <f t="shared" si="20"/>
        <v>73</v>
      </c>
      <c r="BV7" s="55">
        <f t="shared" si="20"/>
        <v>72.099999999999994</v>
      </c>
      <c r="BW7" s="55">
        <f t="shared" si="20"/>
        <v>72.900000000000006</v>
      </c>
      <c r="BX7" s="55">
        <f t="shared" si="20"/>
        <v>64.5</v>
      </c>
      <c r="BY7" s="55">
        <f t="shared" si="20"/>
        <v>63.8</v>
      </c>
      <c r="BZ7" s="55"/>
      <c r="CA7" s="56">
        <f>CA8</f>
        <v>30090</v>
      </c>
      <c r="CB7" s="56">
        <f t="shared" ref="CB7:CJ7" si="21">CB8</f>
        <v>31909</v>
      </c>
      <c r="CC7" s="56">
        <f t="shared" si="21"/>
        <v>33645</v>
      </c>
      <c r="CD7" s="56">
        <f t="shared" si="21"/>
        <v>36487</v>
      </c>
      <c r="CE7" s="56">
        <f t="shared" si="21"/>
        <v>37901</v>
      </c>
      <c r="CF7" s="56">
        <f t="shared" si="21"/>
        <v>45494</v>
      </c>
      <c r="CG7" s="56">
        <f t="shared" si="21"/>
        <v>47924</v>
      </c>
      <c r="CH7" s="56">
        <f t="shared" si="21"/>
        <v>48807</v>
      </c>
      <c r="CI7" s="56">
        <f t="shared" si="21"/>
        <v>51594</v>
      </c>
      <c r="CJ7" s="56">
        <f t="shared" si="21"/>
        <v>53805</v>
      </c>
      <c r="CK7" s="55"/>
      <c r="CL7" s="56">
        <f>CL8</f>
        <v>15860</v>
      </c>
      <c r="CM7" s="56">
        <f t="shared" ref="CM7:CU7" si="22">CM8</f>
        <v>15719</v>
      </c>
      <c r="CN7" s="56">
        <f t="shared" si="22"/>
        <v>15217</v>
      </c>
      <c r="CO7" s="56">
        <f t="shared" si="22"/>
        <v>15357</v>
      </c>
      <c r="CP7" s="56">
        <f t="shared" si="22"/>
        <v>15321</v>
      </c>
      <c r="CQ7" s="56">
        <f t="shared" si="22"/>
        <v>12309</v>
      </c>
      <c r="CR7" s="56">
        <f t="shared" si="22"/>
        <v>12502</v>
      </c>
      <c r="CS7" s="56">
        <f t="shared" si="22"/>
        <v>12970</v>
      </c>
      <c r="CT7" s="56">
        <f t="shared" si="22"/>
        <v>13767</v>
      </c>
      <c r="CU7" s="56">
        <f t="shared" si="22"/>
        <v>14046</v>
      </c>
      <c r="CV7" s="55"/>
      <c r="CW7" s="55">
        <f>CW8</f>
        <v>61.4</v>
      </c>
      <c r="CX7" s="55">
        <f t="shared" ref="CX7:DF7" si="23">CX8</f>
        <v>61.4</v>
      </c>
      <c r="CY7" s="55">
        <f t="shared" si="23"/>
        <v>60.5</v>
      </c>
      <c r="CZ7" s="55">
        <f t="shared" si="23"/>
        <v>66.099999999999994</v>
      </c>
      <c r="DA7" s="55">
        <f t="shared" si="23"/>
        <v>68.8</v>
      </c>
      <c r="DB7" s="55">
        <f t="shared" si="23"/>
        <v>59</v>
      </c>
      <c r="DC7" s="55">
        <f t="shared" si="23"/>
        <v>59.4</v>
      </c>
      <c r="DD7" s="55">
        <f t="shared" si="23"/>
        <v>59.9</v>
      </c>
      <c r="DE7" s="55">
        <f t="shared" si="23"/>
        <v>63.4</v>
      </c>
      <c r="DF7" s="55">
        <f t="shared" si="23"/>
        <v>61.3</v>
      </c>
      <c r="DG7" s="55"/>
      <c r="DH7" s="55">
        <f>DH8</f>
        <v>24.8</v>
      </c>
      <c r="DI7" s="55">
        <f t="shared" ref="DI7:DQ7" si="24">DI8</f>
        <v>24.4</v>
      </c>
      <c r="DJ7" s="55">
        <f t="shared" si="24"/>
        <v>19.3</v>
      </c>
      <c r="DK7" s="55">
        <f t="shared" si="24"/>
        <v>19.899999999999999</v>
      </c>
      <c r="DL7" s="55">
        <f t="shared" si="24"/>
        <v>19.100000000000001</v>
      </c>
      <c r="DM7" s="55">
        <f t="shared" si="24"/>
        <v>20.7</v>
      </c>
      <c r="DN7" s="55">
        <f t="shared" si="24"/>
        <v>20.6</v>
      </c>
      <c r="DO7" s="55">
        <f t="shared" si="24"/>
        <v>20.5</v>
      </c>
      <c r="DP7" s="55">
        <f t="shared" si="24"/>
        <v>20.2</v>
      </c>
      <c r="DQ7" s="55">
        <f t="shared" si="24"/>
        <v>20.2</v>
      </c>
      <c r="DR7" s="55"/>
      <c r="DS7" s="55">
        <f>DS8</f>
        <v>69.099999999999994</v>
      </c>
      <c r="DT7" s="55">
        <f t="shared" ref="DT7:EB7" si="25">DT8</f>
        <v>70.599999999999994</v>
      </c>
      <c r="DU7" s="55">
        <f t="shared" si="25"/>
        <v>71.8</v>
      </c>
      <c r="DV7" s="55">
        <f t="shared" si="25"/>
        <v>72.099999999999994</v>
      </c>
      <c r="DW7" s="55">
        <f t="shared" si="25"/>
        <v>67.3</v>
      </c>
      <c r="DX7" s="55">
        <f t="shared" si="25"/>
        <v>46.9</v>
      </c>
      <c r="DY7" s="55">
        <f t="shared" si="25"/>
        <v>48.6</v>
      </c>
      <c r="DZ7" s="55">
        <f t="shared" si="25"/>
        <v>50.8</v>
      </c>
      <c r="EA7" s="55">
        <f t="shared" si="25"/>
        <v>51.4</v>
      </c>
      <c r="EB7" s="55">
        <f t="shared" si="25"/>
        <v>51.9</v>
      </c>
      <c r="EC7" s="55"/>
      <c r="ED7" s="55">
        <f>ED8</f>
        <v>78.5</v>
      </c>
      <c r="EE7" s="55">
        <f t="shared" ref="EE7:EM7" si="26">EE8</f>
        <v>79.3</v>
      </c>
      <c r="EF7" s="55">
        <f t="shared" si="26"/>
        <v>79.099999999999994</v>
      </c>
      <c r="EG7" s="55">
        <f t="shared" si="26"/>
        <v>76.8</v>
      </c>
      <c r="EH7" s="55">
        <f t="shared" si="26"/>
        <v>52.9</v>
      </c>
      <c r="EI7" s="55">
        <f t="shared" si="26"/>
        <v>67.3</v>
      </c>
      <c r="EJ7" s="55">
        <f t="shared" si="26"/>
        <v>70.099999999999994</v>
      </c>
      <c r="EK7" s="55">
        <f t="shared" si="26"/>
        <v>72.599999999999994</v>
      </c>
      <c r="EL7" s="55">
        <f t="shared" si="26"/>
        <v>71.900000000000006</v>
      </c>
      <c r="EM7" s="55">
        <f t="shared" si="26"/>
        <v>71.2</v>
      </c>
      <c r="EN7" s="55"/>
      <c r="EO7" s="56">
        <f>EO8</f>
        <v>33888612</v>
      </c>
      <c r="EP7" s="56">
        <f t="shared" ref="EP7:EX7" si="27">EP8</f>
        <v>34111196</v>
      </c>
      <c r="EQ7" s="56">
        <f t="shared" si="27"/>
        <v>34064831</v>
      </c>
      <c r="ER7" s="56">
        <f t="shared" si="27"/>
        <v>34295247</v>
      </c>
      <c r="ES7" s="56">
        <f t="shared" si="27"/>
        <v>34344424</v>
      </c>
      <c r="ET7" s="56">
        <f t="shared" si="27"/>
        <v>41975086</v>
      </c>
      <c r="EU7" s="56">
        <f t="shared" si="27"/>
        <v>43785070</v>
      </c>
      <c r="EV7" s="56">
        <f t="shared" si="27"/>
        <v>44436827</v>
      </c>
      <c r="EW7" s="56">
        <f t="shared" si="27"/>
        <v>45896030</v>
      </c>
      <c r="EX7" s="56">
        <f t="shared" si="27"/>
        <v>47415042</v>
      </c>
      <c r="EY7" s="56"/>
    </row>
    <row r="8" spans="1:155" s="57" customFormat="1" x14ac:dyDescent="0.15">
      <c r="A8" s="38"/>
      <c r="B8" s="58">
        <v>2021</v>
      </c>
      <c r="C8" s="58">
        <v>242098</v>
      </c>
      <c r="D8" s="58">
        <v>46</v>
      </c>
      <c r="E8" s="58">
        <v>6</v>
      </c>
      <c r="F8" s="58">
        <v>0</v>
      </c>
      <c r="G8" s="58">
        <v>1</v>
      </c>
      <c r="H8" s="58" t="s">
        <v>177</v>
      </c>
      <c r="I8" s="58" t="s">
        <v>178</v>
      </c>
      <c r="J8" s="58" t="s">
        <v>179</v>
      </c>
      <c r="K8" s="58" t="s">
        <v>180</v>
      </c>
      <c r="L8" s="58" t="s">
        <v>181</v>
      </c>
      <c r="M8" s="58" t="s">
        <v>182</v>
      </c>
      <c r="N8" s="58" t="s">
        <v>183</v>
      </c>
      <c r="O8" s="58" t="s">
        <v>184</v>
      </c>
      <c r="P8" s="58" t="s">
        <v>185</v>
      </c>
      <c r="Q8" s="59">
        <v>14</v>
      </c>
      <c r="R8" s="58" t="s">
        <v>186</v>
      </c>
      <c r="S8" s="58" t="s">
        <v>187</v>
      </c>
      <c r="T8" s="58" t="s">
        <v>188</v>
      </c>
      <c r="U8" s="59">
        <v>16802</v>
      </c>
      <c r="V8" s="59">
        <v>19802</v>
      </c>
      <c r="W8" s="58" t="s">
        <v>39</v>
      </c>
      <c r="X8" s="58" t="s">
        <v>189</v>
      </c>
      <c r="Y8" s="60" t="s">
        <v>190</v>
      </c>
      <c r="Z8" s="59">
        <v>199</v>
      </c>
      <c r="AA8" s="59">
        <v>56</v>
      </c>
      <c r="AB8" s="59" t="s">
        <v>39</v>
      </c>
      <c r="AC8" s="59" t="s">
        <v>39</v>
      </c>
      <c r="AD8" s="59" t="s">
        <v>39</v>
      </c>
      <c r="AE8" s="59">
        <v>255</v>
      </c>
      <c r="AF8" s="59">
        <v>171</v>
      </c>
      <c r="AG8" s="59">
        <v>43</v>
      </c>
      <c r="AH8" s="59">
        <v>214</v>
      </c>
      <c r="AI8" s="61">
        <v>97.6</v>
      </c>
      <c r="AJ8" s="61">
        <v>97.3</v>
      </c>
      <c r="AK8" s="61">
        <v>102.6</v>
      </c>
      <c r="AL8" s="61">
        <v>113.3</v>
      </c>
      <c r="AM8" s="61">
        <v>127</v>
      </c>
      <c r="AN8" s="61">
        <v>97.2</v>
      </c>
      <c r="AO8" s="61">
        <v>97.5</v>
      </c>
      <c r="AP8" s="61">
        <v>96.9</v>
      </c>
      <c r="AQ8" s="61">
        <v>101.8</v>
      </c>
      <c r="AR8" s="61">
        <v>106.2</v>
      </c>
      <c r="AS8" s="61">
        <v>106.2</v>
      </c>
      <c r="AT8" s="61">
        <v>90.6</v>
      </c>
      <c r="AU8" s="61">
        <v>90.3</v>
      </c>
      <c r="AV8" s="61">
        <v>96.7</v>
      </c>
      <c r="AW8" s="61">
        <v>89.6</v>
      </c>
      <c r="AX8" s="61">
        <v>85.9</v>
      </c>
      <c r="AY8" s="61">
        <v>85.9</v>
      </c>
      <c r="AZ8" s="61">
        <v>86</v>
      </c>
      <c r="BA8" s="61">
        <v>86</v>
      </c>
      <c r="BB8" s="61">
        <v>80.7</v>
      </c>
      <c r="BC8" s="61">
        <v>82.3</v>
      </c>
      <c r="BD8" s="61">
        <v>86.6</v>
      </c>
      <c r="BE8" s="62">
        <v>72.5</v>
      </c>
      <c r="BF8" s="62">
        <v>77.8</v>
      </c>
      <c r="BG8" s="62">
        <v>75.099999999999994</v>
      </c>
      <c r="BH8" s="62">
        <v>70</v>
      </c>
      <c r="BI8" s="62">
        <v>38.799999999999997</v>
      </c>
      <c r="BJ8" s="62">
        <v>86.8</v>
      </c>
      <c r="BK8" s="62">
        <v>90.8</v>
      </c>
      <c r="BL8" s="62">
        <v>81.900000000000006</v>
      </c>
      <c r="BM8" s="62">
        <v>91.6</v>
      </c>
      <c r="BN8" s="62">
        <v>100.1</v>
      </c>
      <c r="BO8" s="62">
        <v>70.7</v>
      </c>
      <c r="BP8" s="61">
        <v>75.900000000000006</v>
      </c>
      <c r="BQ8" s="61">
        <v>70.900000000000006</v>
      </c>
      <c r="BR8" s="61">
        <v>70.900000000000006</v>
      </c>
      <c r="BS8" s="61">
        <v>56</v>
      </c>
      <c r="BT8" s="61">
        <v>50.9</v>
      </c>
      <c r="BU8" s="61">
        <v>73</v>
      </c>
      <c r="BV8" s="61">
        <v>72.099999999999994</v>
      </c>
      <c r="BW8" s="61">
        <v>72.900000000000006</v>
      </c>
      <c r="BX8" s="61">
        <v>64.5</v>
      </c>
      <c r="BY8" s="61">
        <v>63.8</v>
      </c>
      <c r="BZ8" s="61">
        <v>67.099999999999994</v>
      </c>
      <c r="CA8" s="62">
        <v>30090</v>
      </c>
      <c r="CB8" s="62">
        <v>31909</v>
      </c>
      <c r="CC8" s="62">
        <v>33645</v>
      </c>
      <c r="CD8" s="62">
        <v>36487</v>
      </c>
      <c r="CE8" s="62">
        <v>37901</v>
      </c>
      <c r="CF8" s="62">
        <v>45494</v>
      </c>
      <c r="CG8" s="62">
        <v>47924</v>
      </c>
      <c r="CH8" s="62">
        <v>48807</v>
      </c>
      <c r="CI8" s="62">
        <v>51594</v>
      </c>
      <c r="CJ8" s="62">
        <v>53805</v>
      </c>
      <c r="CK8" s="61">
        <v>59287</v>
      </c>
      <c r="CL8" s="62">
        <v>15860</v>
      </c>
      <c r="CM8" s="62">
        <v>15719</v>
      </c>
      <c r="CN8" s="62">
        <v>15217</v>
      </c>
      <c r="CO8" s="62">
        <v>15357</v>
      </c>
      <c r="CP8" s="62">
        <v>15321</v>
      </c>
      <c r="CQ8" s="62">
        <v>12309</v>
      </c>
      <c r="CR8" s="62">
        <v>12502</v>
      </c>
      <c r="CS8" s="62">
        <v>12970</v>
      </c>
      <c r="CT8" s="62">
        <v>13767</v>
      </c>
      <c r="CU8" s="62">
        <v>14046</v>
      </c>
      <c r="CV8" s="61">
        <v>17202</v>
      </c>
      <c r="CW8" s="62">
        <v>61.4</v>
      </c>
      <c r="CX8" s="62">
        <v>61.4</v>
      </c>
      <c r="CY8" s="62">
        <v>60.5</v>
      </c>
      <c r="CZ8" s="62">
        <v>66.099999999999994</v>
      </c>
      <c r="DA8" s="62">
        <v>68.8</v>
      </c>
      <c r="DB8" s="62">
        <v>59</v>
      </c>
      <c r="DC8" s="62">
        <v>59.4</v>
      </c>
      <c r="DD8" s="62">
        <v>59.9</v>
      </c>
      <c r="DE8" s="62">
        <v>63.4</v>
      </c>
      <c r="DF8" s="62">
        <v>61.3</v>
      </c>
      <c r="DG8" s="62">
        <v>56.4</v>
      </c>
      <c r="DH8" s="62">
        <v>24.8</v>
      </c>
      <c r="DI8" s="62">
        <v>24.4</v>
      </c>
      <c r="DJ8" s="62">
        <v>19.3</v>
      </c>
      <c r="DK8" s="62">
        <v>19.899999999999999</v>
      </c>
      <c r="DL8" s="62">
        <v>19.100000000000001</v>
      </c>
      <c r="DM8" s="62">
        <v>20.7</v>
      </c>
      <c r="DN8" s="62">
        <v>20.6</v>
      </c>
      <c r="DO8" s="62">
        <v>20.5</v>
      </c>
      <c r="DP8" s="62">
        <v>20.2</v>
      </c>
      <c r="DQ8" s="62">
        <v>20.2</v>
      </c>
      <c r="DR8" s="62">
        <v>24.8</v>
      </c>
      <c r="DS8" s="61">
        <v>69.099999999999994</v>
      </c>
      <c r="DT8" s="61">
        <v>70.599999999999994</v>
      </c>
      <c r="DU8" s="61">
        <v>71.8</v>
      </c>
      <c r="DV8" s="61">
        <v>72.099999999999994</v>
      </c>
      <c r="DW8" s="61">
        <v>67.3</v>
      </c>
      <c r="DX8" s="61">
        <v>46.9</v>
      </c>
      <c r="DY8" s="61">
        <v>48.6</v>
      </c>
      <c r="DZ8" s="61">
        <v>50.8</v>
      </c>
      <c r="EA8" s="61">
        <v>51.4</v>
      </c>
      <c r="EB8" s="61">
        <v>51.9</v>
      </c>
      <c r="EC8" s="61">
        <v>56</v>
      </c>
      <c r="ED8" s="61">
        <v>78.5</v>
      </c>
      <c r="EE8" s="61">
        <v>79.3</v>
      </c>
      <c r="EF8" s="61">
        <v>79.099999999999994</v>
      </c>
      <c r="EG8" s="61">
        <v>76.8</v>
      </c>
      <c r="EH8" s="61">
        <v>52.9</v>
      </c>
      <c r="EI8" s="61">
        <v>67.3</v>
      </c>
      <c r="EJ8" s="61">
        <v>70.099999999999994</v>
      </c>
      <c r="EK8" s="61">
        <v>72.599999999999994</v>
      </c>
      <c r="EL8" s="61">
        <v>71.900000000000006</v>
      </c>
      <c r="EM8" s="61">
        <v>71.2</v>
      </c>
      <c r="EN8" s="61">
        <v>70.7</v>
      </c>
      <c r="EO8" s="62">
        <v>33888612</v>
      </c>
      <c r="EP8" s="62">
        <v>34111196</v>
      </c>
      <c r="EQ8" s="62">
        <v>34064831</v>
      </c>
      <c r="ER8" s="62">
        <v>34295247</v>
      </c>
      <c r="ES8" s="62">
        <v>34344424</v>
      </c>
      <c r="ET8" s="62">
        <v>41975086</v>
      </c>
      <c r="EU8" s="62">
        <v>43785070</v>
      </c>
      <c r="EV8" s="62">
        <v>44436827</v>
      </c>
      <c r="EW8" s="62">
        <v>45896030</v>
      </c>
      <c r="EX8" s="62">
        <v>47415042</v>
      </c>
      <c r="EY8" s="62">
        <v>49765843</v>
      </c>
    </row>
    <row r="9" spans="1:155" x14ac:dyDescent="0.15">
      <c r="N9" s="63"/>
      <c r="P9" s="63"/>
      <c r="S9" s="63"/>
      <c r="T9" s="63"/>
      <c r="U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  <c r="BT9" s="65"/>
      <c r="BU9" s="64"/>
      <c r="BV9" s="64"/>
      <c r="BW9" s="64"/>
      <c r="BX9" s="64"/>
      <c r="BY9" s="64"/>
      <c r="BZ9" s="64"/>
      <c r="CA9" s="64"/>
      <c r="CB9" s="64"/>
      <c r="CC9" s="64"/>
      <c r="CD9" s="65"/>
      <c r="CE9" s="65"/>
      <c r="CF9" s="64"/>
      <c r="CG9" s="64"/>
      <c r="CH9" s="64"/>
      <c r="CI9" s="64"/>
      <c r="CJ9" s="64"/>
      <c r="CK9" s="64"/>
      <c r="CL9" s="64"/>
      <c r="CM9" s="64"/>
      <c r="CN9" s="64"/>
      <c r="CO9" s="66"/>
      <c r="CP9" s="66"/>
      <c r="CQ9" s="64"/>
      <c r="CR9" s="64"/>
      <c r="CS9" s="64"/>
      <c r="CT9" s="64"/>
      <c r="CU9" s="64"/>
      <c r="CV9" s="64"/>
      <c r="CW9" s="64"/>
      <c r="CX9" s="64"/>
      <c r="CY9" s="64"/>
      <c r="CZ9" s="65"/>
      <c r="DA9" s="65"/>
      <c r="DB9" s="64"/>
      <c r="DC9" s="64"/>
      <c r="DD9" s="64"/>
      <c r="DE9" s="64"/>
      <c r="DF9" s="64"/>
      <c r="DG9" s="64"/>
      <c r="DH9" s="64"/>
      <c r="DI9" s="64"/>
      <c r="DJ9" s="64"/>
      <c r="DK9" s="65"/>
      <c r="DL9" s="65"/>
      <c r="DM9" s="64"/>
      <c r="DN9" s="64"/>
      <c r="DO9" s="64"/>
      <c r="DP9" s="64"/>
      <c r="DQ9" s="64"/>
      <c r="DR9" s="64"/>
      <c r="DS9" s="64"/>
      <c r="DT9" s="64"/>
      <c r="DU9" s="64"/>
      <c r="DV9" s="65"/>
      <c r="DW9" s="65"/>
      <c r="DX9" s="64"/>
      <c r="DY9" s="64"/>
      <c r="DZ9" s="64"/>
      <c r="EA9" s="64"/>
      <c r="EB9" s="64"/>
      <c r="EC9" s="64"/>
      <c r="ED9" s="64"/>
      <c r="EE9" s="64"/>
      <c r="EF9" s="64"/>
      <c r="EG9" s="65"/>
      <c r="EH9" s="65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</row>
    <row r="10" spans="1:155" x14ac:dyDescent="0.15">
      <c r="A10" s="67"/>
      <c r="B10" s="67" t="s">
        <v>191</v>
      </c>
      <c r="C10" s="67" t="s">
        <v>192</v>
      </c>
      <c r="D10" s="67" t="s">
        <v>193</v>
      </c>
      <c r="E10" s="67" t="s">
        <v>194</v>
      </c>
      <c r="F10" s="67" t="s">
        <v>195</v>
      </c>
      <c r="N10" s="63"/>
      <c r="P10" s="64"/>
      <c r="S10" s="63"/>
      <c r="T10" s="63"/>
      <c r="U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3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3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3"/>
      <c r="BO10" s="63"/>
      <c r="BP10" s="63"/>
      <c r="BQ10" s="64"/>
      <c r="BR10" s="64"/>
      <c r="BS10" s="64"/>
      <c r="BT10" s="64"/>
      <c r="BU10" s="64"/>
      <c r="BV10" s="64"/>
      <c r="BW10" s="64"/>
      <c r="BX10" s="64"/>
      <c r="BY10" s="63"/>
      <c r="BZ10" s="64"/>
      <c r="CA10" s="63"/>
      <c r="CB10" s="64"/>
      <c r="CC10" s="64"/>
      <c r="CD10" s="64"/>
      <c r="CE10" s="64"/>
      <c r="CF10" s="64"/>
      <c r="CG10" s="64"/>
      <c r="CH10" s="64"/>
      <c r="CI10" s="64"/>
      <c r="CJ10" s="63"/>
      <c r="CK10" s="64"/>
      <c r="CL10" s="63"/>
      <c r="CM10" s="64"/>
      <c r="CN10" s="64"/>
      <c r="CO10" s="64"/>
      <c r="CP10" s="64"/>
      <c r="CQ10" s="64"/>
      <c r="CR10" s="64"/>
      <c r="CS10" s="64"/>
      <c r="CT10" s="64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3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3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3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3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3"/>
      <c r="EY10" s="64"/>
    </row>
    <row r="11" spans="1:155" x14ac:dyDescent="0.15">
      <c r="A11" s="67" t="s">
        <v>40</v>
      </c>
      <c r="B11" s="68" t="str">
        <f>IF(VALUE($B$6)=0,"",IF(VALUE($B$6)&gt;2022,"R"&amp;TEXT(VALUE($B$6)-2022,"00"),"H"&amp;VALUE($B$6)-1992))</f>
        <v>H29</v>
      </c>
      <c r="C11" s="68" t="str">
        <f>IF(VALUE($B$6)=0,"",IF(VALUE($B$6)&gt;2021,"R"&amp;TEXT(VALUE($B$6)-2021,"00"),"H"&amp;VALUE($B$6)-1991))</f>
        <v>H30</v>
      </c>
      <c r="D11" s="68" t="str">
        <f>IF(VALUE($B$6)=0,"",IF(VALUE($B$6)&gt;2020,"R"&amp;TEXT(VALUE($B$6)-2020,"00"),"H"&amp;VALUE($B$6)-1990))</f>
        <v>R01</v>
      </c>
      <c r="E11" s="68" t="str">
        <f>IF(VALUE($B$6)=0,"",IF(VALUE($B$6)&gt;2019,"R"&amp;TEXT(VALUE($B$6)-2019,"00"),"H"&amp;VALUE($B$6)-1989))</f>
        <v>R02</v>
      </c>
      <c r="F11" s="68" t="str">
        <f>IF(VALUE($B$6)=0,"",IF(VALUE($B$6)&gt;2018,"R"&amp;TEXT(VALUE($B$6)-2018,"00"),"H"&amp;VALUE($B$6)-1988))</f>
        <v>R03</v>
      </c>
      <c r="N11" s="63"/>
      <c r="P11" s="63"/>
      <c r="S11" s="63"/>
      <c r="T11" s="63"/>
      <c r="U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4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4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4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</row>
    <row r="12" spans="1:155" x14ac:dyDescent="0.15">
      <c r="N12" s="63"/>
      <c r="P12" s="63"/>
      <c r="S12" s="63"/>
      <c r="T12" s="63"/>
      <c r="U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</row>
    <row r="13" spans="1:155" x14ac:dyDescent="0.15">
      <c r="N13" s="63"/>
      <c r="P13" s="63"/>
      <c r="S13" s="63"/>
      <c r="T13" s="63"/>
      <c r="U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</row>
    <row r="14" spans="1:155" x14ac:dyDescent="0.15">
      <c r="N14" s="63"/>
      <c r="P14" s="63"/>
      <c r="S14" s="63"/>
      <c r="T14" s="63"/>
      <c r="U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</row>
    <row r="15" spans="1:155" x14ac:dyDescent="0.15">
      <c r="N15" s="63"/>
      <c r="P15" s="63"/>
      <c r="S15" s="63"/>
      <c r="T15" s="63"/>
      <c r="U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</row>
    <row r="16" spans="1:155" x14ac:dyDescent="0.15">
      <c r="N16" s="63"/>
      <c r="P16" s="63"/>
      <c r="S16" s="63"/>
      <c r="T16" s="63"/>
      <c r="U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4:155" x14ac:dyDescent="0.15">
      <c r="N17" s="63"/>
      <c r="P17" s="63"/>
      <c r="S17" s="63"/>
      <c r="T17" s="63"/>
      <c r="U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</row>
    <row r="18" spans="14:155" x14ac:dyDescent="0.15">
      <c r="N18" s="63"/>
      <c r="P18" s="63"/>
      <c r="S18" s="63"/>
      <c r="T18" s="63"/>
      <c r="U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</row>
    <row r="19" spans="14:155" x14ac:dyDescent="0.15">
      <c r="N19" s="63"/>
      <c r="P19" s="63"/>
      <c r="S19" s="63"/>
      <c r="T19" s="63"/>
      <c r="U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</row>
    <row r="20" spans="14:155" x14ac:dyDescent="0.15">
      <c r="N20" s="63"/>
      <c r="P20" s="63"/>
      <c r="S20" s="63"/>
      <c r="T20" s="63"/>
      <c r="U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byouin15</cp:lastModifiedBy>
  <cp:lastPrinted>2023-01-12T07:40:52Z</cp:lastPrinted>
  <dcterms:created xsi:type="dcterms:W3CDTF">2022-12-01T02:25:09Z</dcterms:created>
  <dcterms:modified xsi:type="dcterms:W3CDTF">2023-01-12T23:59:03Z</dcterms:modified>
  <cp:category/>
</cp:coreProperties>
</file>