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4\20230106_公営企業に係る経営比較分析表（令和３年度決算）の分析等について\02 回答\"/>
    </mc:Choice>
  </mc:AlternateContent>
  <workbookProtection workbookAlgorithmName="SHA-512" workbookHashValue="SCUfqJD6YlhzZzw98q55H5XAoNaS122XNJmu4pVSqf4BtisO/50reiNuSYmwzOiekOaiAeej3JOkPXd6B/XSJg==" workbookSaltValue="SK1b8IExGxxby14VzipeHw==" workbookSpinCount="100000" lockStructure="1"/>
  <bookViews>
    <workbookView xWindow="0" yWindow="0" windowWidth="20490" windowHeight="715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<sst xmlns="http://schemas.openxmlformats.org/spreadsheetml/2006/main" count="231" uniqueCount="117">
  <si>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</si>
  <si>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</si>
  <si>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</si>
  <si>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</si>
  <si>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</si>
  <si>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</si>
  <si>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</si>
  <si>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</si>
  <si>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</si>
  <si>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</si>
  <si>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</si>
  <si>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</si>
  <si>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</si>
  <si>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</si>
  <si>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</si>
  <si>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</si>
  <si>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</si>
  <si>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</si>
  <si>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</si>
  <si>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</si>
  <si>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</si>
  <si>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</si>
  <si>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</si>
  <si>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</si>
  <si>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</si>
  <si>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</si>
  <si>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</si>
  <si>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</si>
  <si>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</si>
  <si>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</si>
  <si>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</si>
  <si>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</si>
  <si>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</si>
  <si>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</si>
  <si>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</si>
  <si>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</si>
  <si>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</si>
  <si>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</si>
  <si>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</si>
  <si>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</si>
  <si>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</si>
  <si>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</si>
  <si>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</si>
  <si>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</si>
  <si>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</si>
  <si>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</si>
  <si>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</si>
  <si>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</si>
  <si>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</si>
  <si>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</si>
  <si>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</si>
  <si>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</si>
  <si>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</si>
  <si>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</si>
  <si>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</si>
  <si>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</si>
  <si>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</si>
  <si>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</si>
  <si>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</si>
  <si>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</si>
  <si>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</si>
  <si>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</si>
  <si>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</si>
  <si>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</si>
  <si>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</si>
  <si>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</si>
  <si>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</si>
  <si>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</si>
  <si>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</si>
  <si>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</si>
  <si>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</si>
  <si>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</si>
  <si>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</si>
  <si>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</si>
  <si>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</si>
  <si>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</si>
  <si>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</si>
  <si>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</si>
  <si>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</si>
  <si>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</si>
  <si>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</si>
  <si>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</si>
  <si>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</si>
  <si>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</si>
  <si>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</si>
  <si>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</si>
  <si>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</si>
  <si>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</si>
  <si>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</si>
  <si>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</si>
  <si>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</si>
  <si>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</si>
  <si>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</si>
  <si>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</si>
  <si>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</si>
  <si>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</si>
  <si>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</si>
  <si>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</si>
  <si>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</si>
  <si>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</si>
  <si>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</si>
  <si>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</si>
  <si>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</si>
  <si>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</si>
  <si>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</si>
  <si>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</si>
  <si>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</si>
  <si>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</si>
  <si>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</si>
  <si>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</si>
  <si>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</si>
  <si>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</si>
  <si>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</si>
  <si>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</si>
  <si>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管渠老朽化率については、類似団体平均値や全国平均値より低い数値であり、他団体と比べると老朽化は進んでいない。ただし、本市の下水道事業の普及率は79.68%であるため、コストキャップ型下水道の実施等により引き続き普及拡大に努める。
　管渠以外のポンプ場や処理場といった施設については老朽化が進んでいるため、施設更新や長寿命化対策を行っていく必要がある。</t>
    <phoneticPr fontId="4"/>
  </si>
  <si>
    <t xml:space="preserve"> 持続可能な下水道事業の運営のため、経営戦略の投資計画に基づき、汚水管路の普及拡大及び雨水浸水対策など合理的な設備投資の実施に努めている。
　令和４年度においても汚水管渠の普及拡大及び雨水浸水対策に努めるとともに、現在策定済みの経営戦略については、その実行状況及び投資・財政計画と実績との乖離やその原因についての検証を行い、その結果を次期経営戦略へ反映させるものとする。
併せて経営の健全化・効率化に向けた取り組みを進めていく。</t>
    <rPh sb="32" eb="36">
      <t>オスイカンロ</t>
    </rPh>
    <rPh sb="37" eb="41">
      <t>フキュウカクダイ</t>
    </rPh>
    <rPh sb="41" eb="42">
      <t>オヨ</t>
    </rPh>
    <rPh sb="43" eb="49">
      <t>ウスイシンスイタイサク</t>
    </rPh>
    <rPh sb="71" eb="73">
      <t>レイワ</t>
    </rPh>
    <rPh sb="74" eb="76">
      <t>ネンド</t>
    </rPh>
    <rPh sb="81" eb="85">
      <t>オスイカンキョ</t>
    </rPh>
    <rPh sb="86" eb="90">
      <t>フキュウカクダイ</t>
    </rPh>
    <rPh sb="90" eb="91">
      <t>オヨ</t>
    </rPh>
    <rPh sb="92" eb="98">
      <t>ウスイシンスイタイサク</t>
    </rPh>
    <rPh sb="99" eb="100">
      <t>ツト</t>
    </rPh>
    <rPh sb="130" eb="131">
      <t>オヨ</t>
    </rPh>
    <rPh sb="156" eb="158">
      <t>ケンショウ</t>
    </rPh>
    <rPh sb="159" eb="160">
      <t>オコナ</t>
    </rPh>
    <rPh sb="164" eb="166">
      <t>ケッカ</t>
    </rPh>
    <rPh sb="167" eb="169">
      <t>ジキ</t>
    </rPh>
    <rPh sb="169" eb="171">
      <t>ケイエイ</t>
    </rPh>
    <rPh sb="171" eb="173">
      <t>センリャク</t>
    </rPh>
    <rPh sb="174" eb="176">
      <t>ハンエイ</t>
    </rPh>
    <rPh sb="186" eb="187">
      <t>アワ</t>
    </rPh>
    <rPh sb="189" eb="191">
      <t>ケイエイ</t>
    </rPh>
    <rPh sb="192" eb="195">
      <t>ケンゼンカ</t>
    </rPh>
    <rPh sb="196" eb="199">
      <t>コウリツカ</t>
    </rPh>
    <phoneticPr fontId="4"/>
  </si>
  <si>
    <t>　経常収支比率は総収益の低下を上回り費用が抑制された結果、類似団体・全国平均値を上回る112.11％まで上昇した。また累積欠損金が発生していないことから健全な状況であるといえる。経費回収率も100％以上で、類似団体・全国平均値を上回っており、使用料で回収すべき経費を使用料で賄うことができている状況である。
　流動比率は類似団体平均値を僅かに上回ったが、全国平均と比べると低い状況であり、資金の枯渇を防ぐために他会計からの借入や資本費平準化債などを発行せざるを得ない状況が続いている。
　水洗化率については、処理区域内人口の増加率と比較すると水洗化人口は微増であり、結果的に前年度から減少している。今後も引き続き普及啓発に努める。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t>
    <rPh sb="1" eb="7">
      <t>ケイジョウシュウシヒリツ</t>
    </rPh>
    <rPh sb="8" eb="11">
      <t>ソウシュウエキ</t>
    </rPh>
    <rPh sb="12" eb="14">
      <t>テイカ</t>
    </rPh>
    <rPh sb="15" eb="17">
      <t>ウワマワ</t>
    </rPh>
    <rPh sb="18" eb="20">
      <t>ヒヨウ</t>
    </rPh>
    <rPh sb="21" eb="23">
      <t>ヨクセイ</t>
    </rPh>
    <rPh sb="26" eb="28">
      <t>ケッカ</t>
    </rPh>
    <rPh sb="29" eb="33">
      <t>ルイジダンタイ</t>
    </rPh>
    <rPh sb="34" eb="36">
      <t>ゼンコク</t>
    </rPh>
    <rPh sb="36" eb="39">
      <t>ヘイキンチ</t>
    </rPh>
    <rPh sb="40" eb="42">
      <t>ウワマワ</t>
    </rPh>
    <rPh sb="52" eb="54">
      <t>ジョウショウ</t>
    </rPh>
    <rPh sb="59" eb="61">
      <t>ルイセキ</t>
    </rPh>
    <rPh sb="61" eb="64">
      <t>ケッソンキン</t>
    </rPh>
    <rPh sb="65" eb="67">
      <t>ハッセイ</t>
    </rPh>
    <rPh sb="76" eb="78">
      <t>ケンゼン</t>
    </rPh>
    <rPh sb="79" eb="81">
      <t>ジョウキョウ</t>
    </rPh>
    <rPh sb="89" eb="91">
      <t>ケイヒ</t>
    </rPh>
    <rPh sb="91" eb="94">
      <t>カイシュウリツ</t>
    </rPh>
    <rPh sb="99" eb="101">
      <t>イジョウ</t>
    </rPh>
    <rPh sb="114" eb="116">
      <t>ウワマワ</t>
    </rPh>
    <rPh sb="121" eb="124">
      <t>シヨウリョウ</t>
    </rPh>
    <rPh sb="125" eb="127">
      <t>カイシュウ</t>
    </rPh>
    <rPh sb="130" eb="132">
      <t>ケイヒ</t>
    </rPh>
    <rPh sb="133" eb="136">
      <t>シヨウリョウ</t>
    </rPh>
    <rPh sb="137" eb="138">
      <t>マカナ</t>
    </rPh>
    <rPh sb="147" eb="149">
      <t>ジョウキョウ</t>
    </rPh>
    <rPh sb="155" eb="159">
      <t>リュウドウヒリツ</t>
    </rPh>
    <rPh sb="160" eb="164">
      <t>ルイジダンタイ</t>
    </rPh>
    <rPh sb="164" eb="167">
      <t>ヘイキンチ</t>
    </rPh>
    <rPh sb="168" eb="169">
      <t>ワズ</t>
    </rPh>
    <rPh sb="171" eb="173">
      <t>ウワマワ</t>
    </rPh>
    <rPh sb="177" eb="179">
      <t>ゼンコク</t>
    </rPh>
    <rPh sb="179" eb="181">
      <t>ヘイキン</t>
    </rPh>
    <rPh sb="182" eb="183">
      <t>クラ</t>
    </rPh>
    <rPh sb="186" eb="187">
      <t>ヒク</t>
    </rPh>
    <rPh sb="188" eb="190">
      <t>ジョウキョウ</t>
    </rPh>
    <rPh sb="194" eb="196">
      <t>シキン</t>
    </rPh>
    <rPh sb="197" eb="199">
      <t>コカツ</t>
    </rPh>
    <rPh sb="200" eb="201">
      <t>フセ</t>
    </rPh>
    <rPh sb="205" eb="208">
      <t>タカイケイ</t>
    </rPh>
    <rPh sb="211" eb="213">
      <t>カリイレ</t>
    </rPh>
    <rPh sb="214" eb="221">
      <t>シホンヒヘイジュンカサイ</t>
    </rPh>
    <rPh sb="224" eb="226">
      <t>ハッコウ</t>
    </rPh>
    <rPh sb="230" eb="231">
      <t>エ</t>
    </rPh>
    <rPh sb="233" eb="235">
      <t>ジョウキョウ</t>
    </rPh>
    <rPh sb="236" eb="237">
      <t>ツヅ</t>
    </rPh>
    <rPh sb="244" eb="248">
      <t>スイセンカリツ</t>
    </rPh>
    <rPh sb="254" eb="259">
      <t>ショリクイキナイ</t>
    </rPh>
    <rPh sb="259" eb="261">
      <t>ジンコウ</t>
    </rPh>
    <rPh sb="262" eb="264">
      <t>ゾウカ</t>
    </rPh>
    <rPh sb="264" eb="265">
      <t>リツ</t>
    </rPh>
    <rPh sb="266" eb="268">
      <t>ヒカク</t>
    </rPh>
    <rPh sb="271" eb="274">
      <t>スイセンカ</t>
    </rPh>
    <rPh sb="274" eb="276">
      <t>ジンコウ</t>
    </rPh>
    <rPh sb="277" eb="279">
      <t>ビゾウ</t>
    </rPh>
    <rPh sb="283" eb="286">
      <t>ケッカテキ</t>
    </rPh>
    <rPh sb="287" eb="290">
      <t>ゼンネンド</t>
    </rPh>
    <rPh sb="292" eb="294">
      <t>ゲンショウ</t>
    </rPh>
    <rPh sb="299" eb="301">
      <t>コンゴ</t>
    </rPh>
    <rPh sb="302" eb="303">
      <t>ヒ</t>
    </rPh>
    <rPh sb="304" eb="305">
      <t>ツヅ</t>
    </rPh>
    <rPh sb="306" eb="310">
      <t>フキュウケイハツ</t>
    </rPh>
    <rPh sb="311" eb="31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</si>
</sst>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6248-4DAF-8492-59C3F37B5C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6248-4DAF-8492-59C3F37B5C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411.87</c:v>
                </c:pt>
                <c:pt idx="1">
                  <c:v>421.54</c:v>
                </c:pt>
                <c:pt idx="2">
                  <c:v>414.74</c:v>
                </c:pt>
                <c:pt idx="3">
                  <c:v>412.49</c:v>
                </c:pt>
                <c:pt idx="4">
                  <c:v>414.66</c:v>
                </c:pt>
              </c:numCache>
            </c:numRef>
          </c:val>
          <c:extLst>
            <c:ext xmlns:c16="http://schemas.microsoft.com/office/drawing/2014/chart" uri="{C3380CC4-5D6E-409C-BE32-E72D297353CC}">
              <c16:uniqueId val="{00000000-FDA5-4652-BB6F-D5D44F01F8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FDA5-4652-BB6F-D5D44F01F8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95.95</c:v>
                </c:pt>
                <c:pt idx="1">
                  <c:v>95.95</c:v>
                </c:pt>
                <c:pt idx="2">
                  <c:v>94.96</c:v>
                </c:pt>
                <c:pt idx="3">
                  <c:v>95.01</c:v>
                </c:pt>
                <c:pt idx="4">
                  <c:v>94.44</c:v>
                </c:pt>
              </c:numCache>
            </c:numRef>
          </c:val>
          <c:extLst>
            <c:ext xmlns:c16="http://schemas.microsoft.com/office/drawing/2014/chart" uri="{C3380CC4-5D6E-409C-BE32-E72D297353CC}">
              <c16:uniqueId val="{00000000-4CE1-4DB4-8FCC-A20FB54BCF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4CE1-4DB4-8FCC-A20FB54BCF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103.51</c:v>
                </c:pt>
                <c:pt idx="1">
                  <c:v>108.28</c:v>
                </c:pt>
                <c:pt idx="2">
                  <c:v>110.06</c:v>
                </c:pt>
                <c:pt idx="3">
                  <c:v>110.66</c:v>
                </c:pt>
                <c:pt idx="4">
                  <c:v>112.11</c:v>
                </c:pt>
              </c:numCache>
            </c:numRef>
          </c:val>
          <c:extLst>
            <c:ext xmlns:c16="http://schemas.microsoft.com/office/drawing/2014/chart" uri="{C3380CC4-5D6E-409C-BE32-E72D297353CC}">
              <c16:uniqueId val="{00000000-DFD1-4F89-B50E-D01C442AA8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DFD1-4F89-B50E-D01C442AA8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21.93</c:v>
                </c:pt>
                <c:pt idx="1">
                  <c:v>24.4</c:v>
                </c:pt>
                <c:pt idx="2">
                  <c:v>26.75</c:v>
                </c:pt>
                <c:pt idx="3">
                  <c:v>28.69</c:v>
                </c:pt>
                <c:pt idx="4">
                  <c:v>30.65</c:v>
                </c:pt>
              </c:numCache>
            </c:numRef>
          </c:val>
          <c:extLst>
            <c:ext xmlns:c16="http://schemas.microsoft.com/office/drawing/2014/chart" uri="{C3380CC4-5D6E-409C-BE32-E72D297353CC}">
              <c16:uniqueId val="{00000000-7C73-49B4-AA0C-5D0FD305CE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7C73-49B4-AA0C-5D0FD305CE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0.28000000000000003</c:v>
                </c:pt>
                <c:pt idx="1">
                  <c:v>0.28000000000000003</c:v>
                </c:pt>
                <c:pt idx="2">
                  <c:v>0.32</c:v>
                </c:pt>
                <c:pt idx="3">
                  <c:v>0.32</c:v>
                </c:pt>
                <c:pt idx="4">
                  <c:v>0.47</c:v>
                </c:pt>
              </c:numCache>
            </c:numRef>
          </c:val>
          <c:extLst>
            <c:ext xmlns:c16="http://schemas.microsoft.com/office/drawing/2014/chart" uri="{C3380CC4-5D6E-409C-BE32-E72D297353CC}">
              <c16:uniqueId val="{00000000-BCA7-47C2-8CC9-656B22B98B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BCA7-47C2-8CC9-656B22B98B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16-42F2-B7B5-BB87533984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D916-42F2-B7B5-BB87533984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45.21</c:v>
                </c:pt>
                <c:pt idx="1">
                  <c:v>54.5</c:v>
                </c:pt>
                <c:pt idx="2">
                  <c:v>54.87</c:v>
                </c:pt>
                <c:pt idx="3">
                  <c:v>52.78</c:v>
                </c:pt>
                <c:pt idx="4">
                  <c:v>64.23</c:v>
                </c:pt>
              </c:numCache>
            </c:numRef>
          </c:val>
          <c:extLst>
            <c:ext xmlns:c16="http://schemas.microsoft.com/office/drawing/2014/chart" uri="{C3380CC4-5D6E-409C-BE32-E72D297353CC}">
              <c16:uniqueId val="{00000000-59ED-42B4-A964-083E5DFA6B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59ED-42B4-A964-083E5DFA6B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1069.52</c:v>
                </c:pt>
                <c:pt idx="1">
                  <c:v>970.21</c:v>
                </c:pt>
                <c:pt idx="2">
                  <c:v>941.95</c:v>
                </c:pt>
                <c:pt idx="3">
                  <c:v>895.78</c:v>
                </c:pt>
                <c:pt idx="4">
                  <c:v>875.31</c:v>
                </c:pt>
              </c:numCache>
            </c:numRef>
          </c:val>
          <c:extLst>
            <c:ext xmlns:c16="http://schemas.microsoft.com/office/drawing/2014/chart" uri="{C3380CC4-5D6E-409C-BE32-E72D297353CC}">
              <c16:uniqueId val="{00000000-77A7-4D31-9B2E-CF4859FE37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77A7-4D31-9B2E-CF4859FE37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100.83</c:v>
                </c:pt>
                <c:pt idx="1">
                  <c:v>109.96</c:v>
                </c:pt>
                <c:pt idx="2">
                  <c:v>112.3</c:v>
                </c:pt>
                <c:pt idx="3">
                  <c:v>114.91</c:v>
                </c:pt>
                <c:pt idx="4">
                  <c:v>118.95</c:v>
                </c:pt>
              </c:numCache>
            </c:numRef>
          </c:val>
          <c:extLst>
            <c:ext xmlns:c16="http://schemas.microsoft.com/office/drawing/2014/chart" uri="{C3380CC4-5D6E-409C-BE32-E72D297353CC}">
              <c16:uniqueId val="{00000000-E57C-4998-B1BD-9E8CF39219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E57C-4998-B1BD-9E8CF39219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185.57</c:v>
                </c:pt>
                <c:pt idx="1">
                  <c:v>181.36</c:v>
                </c:pt>
                <c:pt idx="2">
                  <c:v>176.75</c:v>
                </c:pt>
                <c:pt idx="3">
                  <c:v>171.02</c:v>
                </c:pt>
                <c:pt idx="4">
                  <c:v>164.53</c:v>
                </c:pt>
              </c:numCache>
            </c:numRef>
          </c:val>
          <c:extLst>
            <c:ext xmlns:c16="http://schemas.microsoft.com/office/drawing/2014/chart" uri="{C3380CC4-5D6E-409C-BE32-E72D297353CC}">
              <c16:uniqueId val="{00000000-D8B8-4FBD-9E4D-3398515B1D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D8B8-4FBD-9E4D-3398515B1D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7"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桑名市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非設置</v>
      </c>
      <c r="AE8" s="41"/>
      <c r="AF8" s="41"/>
      <c r="AG8" s="41"/>
      <c r="AH8" s="41"/>
      <c r="AI8" s="41"/>
      <c r="AJ8" s="41"/>
      <c r="AK8" s="3"/>
      <c r="AL8" s="42">
        <f>データ!S6</f>
        <v>140134</v>
      </c>
      <c r="AM8" s="42"/>
      <c r="AN8" s="42"/>
      <c r="AO8" s="42"/>
      <c r="AP8" s="42"/>
      <c r="AQ8" s="42"/>
      <c r="AR8" s="42"/>
      <c r="AS8" s="42"/>
      <c r="AT8" s="35">
        <f>データ!T6</f>
        <v>136.65</v>
      </c>
      <c r="AU8" s="35"/>
      <c r="AV8" s="35"/>
      <c r="AW8" s="35"/>
      <c r="AX8" s="35"/>
      <c r="AY8" s="35"/>
      <c r="AZ8" s="35"/>
      <c r="BA8" s="35"/>
      <c r="BB8" s="35">
        <f>データ!U6</f>
        <v>1025.5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65.849999999999994</v>
      </c>
      <c r="J10" s="35"/>
      <c r="K10" s="35"/>
      <c r="L10" s="35"/>
      <c r="M10" s="35"/>
      <c r="N10" s="35"/>
      <c r="O10" s="35"/>
      <c r="P10" s="35">
        <f>データ!P6</f>
        <v>79.680000000000007</v>
      </c>
      <c r="Q10" s="35"/>
      <c r="R10" s="35"/>
      <c r="S10" s="35"/>
      <c r="T10" s="35"/>
      <c r="U10" s="35"/>
      <c r="V10" s="35"/>
      <c r="W10" s="35">
        <f>データ!Q6</f>
        <v>85.03</v>
      </c>
      <c r="X10" s="35"/>
      <c r="Y10" s="35"/>
      <c r="Z10" s="35"/>
      <c r="AA10" s="35"/>
      <c r="AB10" s="35"/>
      <c r="AC10" s="35"/>
      <c r="AD10" s="42">
        <f>データ!R6</f>
        <v>3496</v>
      </c>
      <c r="AE10" s="42"/>
      <c r="AF10" s="42"/>
      <c r="AG10" s="42"/>
      <c r="AH10" s="42"/>
      <c r="AI10" s="42"/>
      <c r="AJ10" s="42"/>
      <c r="AK10" s="2"/>
      <c r="AL10" s="42">
        <f>データ!V6</f>
        <v>111327</v>
      </c>
      <c r="AM10" s="42"/>
      <c r="AN10" s="42"/>
      <c r="AO10" s="42"/>
      <c r="AP10" s="42"/>
      <c r="AQ10" s="42"/>
      <c r="AR10" s="42"/>
      <c r="AS10" s="42"/>
      <c r="AT10" s="35">
        <f>データ!W6</f>
        <v>24.66</v>
      </c>
      <c r="AU10" s="35"/>
      <c r="AV10" s="35"/>
      <c r="AW10" s="35"/>
      <c r="AX10" s="35"/>
      <c r="AY10" s="35"/>
      <c r="AZ10" s="35"/>
      <c r="BA10" s="35"/>
      <c r="BB10" s="35">
        <f>データ!X6</f>
        <v>4514.4799999999996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PA46nX2RTidrDaDzRMAIruphB2xe4hcDYx1RUry2KchokH2ymcT/3wmO4tlz8KGVJKI2A/UddwE1oKy4rLtTg==" saltValue="w3XAHh2VxNJdRkzkk7GO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242055</v>
      </c>
      <c r="D6" s="19">
        <f t="shared" si="3"/>
        <v>46</v>
      </c>
      <c r="E6" s="19">
        <f t="shared" si="3"/>
        <v>17</v>
      </c>
      <c r="F6" s="19">
        <f t="shared" si="3"/>
        <v>1</v>
      </c>
      <c r="G6" s="19">
        <f t="shared" si="3"/>
        <v>0</v>
      </c>
      <c r="H6" s="19" t="str">
        <f t="shared" si="3"/>
        <v>三重県　桑名市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65.849999999999994</v>
      </c>
      <c r="P6" s="20">
        <f t="shared" si="3"/>
        <v>79.680000000000007</v>
      </c>
      <c r="Q6" s="20">
        <f t="shared" si="3"/>
        <v>85.03</v>
      </c>
      <c r="R6" s="20">
        <f t="shared" si="3"/>
        <v>3496</v>
      </c>
      <c r="S6" s="20">
        <f t="shared" si="3"/>
        <v>140134</v>
      </c>
      <c r="T6" s="20">
        <f t="shared" si="3"/>
        <v>136.65</v>
      </c>
      <c r="U6" s="20">
        <f t="shared" si="3"/>
        <v>1025.5</v>
      </c>
      <c r="V6" s="20">
        <f t="shared" si="3"/>
        <v>111327</v>
      </c>
      <c r="W6" s="20">
        <f t="shared" si="3"/>
        <v>24.66</v>
      </c>
      <c r="X6" s="20">
        <f t="shared" si="3"/>
        <v>4514.4799999999996</v>
      </c>
      <c r="Y6" s="21">
        <f>IF(Y7="",NA(),Y7)</f>
        <v>103.51</v>
      </c>
      <c r="Z6" s="21">
        <f t="shared" ref="Z6:AH6" si="4">IF(Z7="",NA(),Z7)</f>
        <v>108.28</v>
      </c>
      <c r="AA6" s="21">
        <f t="shared" si="4"/>
        <v>110.06</v>
      </c>
      <c r="AB6" s="21">
        <f t="shared" si="4"/>
        <v>110.66</v>
      </c>
      <c r="AC6" s="21">
        <f t="shared" si="4"/>
        <v>112.11</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45.21</v>
      </c>
      <c r="AV6" s="21">
        <f t="shared" ref="AV6:BD6" si="6">IF(AV7="",NA(),AV7)</f>
        <v>54.5</v>
      </c>
      <c r="AW6" s="21">
        <f t="shared" si="6"/>
        <v>54.87</v>
      </c>
      <c r="AX6" s="21">
        <f t="shared" si="6"/>
        <v>52.78</v>
      </c>
      <c r="AY6" s="21">
        <f t="shared" si="6"/>
        <v>64.23</v>
      </c>
      <c r="AZ6" s="21">
        <f t="shared" si="6"/>
        <v>58.04</v>
      </c>
      <c r="BA6" s="21">
        <f t="shared" si="6"/>
        <v>62.12</v>
      </c>
      <c r="BB6" s="21">
        <f t="shared" si="6"/>
        <v>61.57</v>
      </c>
      <c r="BC6" s="21">
        <f t="shared" si="6"/>
        <v>60.82</v>
      </c>
      <c r="BD6" s="21">
        <f t="shared" si="6"/>
        <v>63.48</v>
      </c>
      <c r="BE6" s="20" t="str">
        <f>IF(BE7="","",IF(BE7="-","【-】","【"&amp;SUBSTITUTE(TEXT(BE7,"#,##0.00"),"-","△")&amp;"】"))</f>
        <v>【71.39】</v>
      </c>
      <c r="BF6" s="21">
        <f>IF(BF7="",NA(),BF7)</f>
        <v>1069.52</v>
      </c>
      <c r="BG6" s="21">
        <f t="shared" ref="BG6:BO6" si="7">IF(BG7="",NA(),BG7)</f>
        <v>970.21</v>
      </c>
      <c r="BH6" s="21">
        <f t="shared" si="7"/>
        <v>941.95</v>
      </c>
      <c r="BI6" s="21">
        <f t="shared" si="7"/>
        <v>895.78</v>
      </c>
      <c r="BJ6" s="21">
        <f t="shared" si="7"/>
        <v>875.31</v>
      </c>
      <c r="BK6" s="21">
        <f t="shared" si="7"/>
        <v>917.29</v>
      </c>
      <c r="BL6" s="21">
        <f t="shared" si="7"/>
        <v>875.53</v>
      </c>
      <c r="BM6" s="21">
        <f t="shared" si="7"/>
        <v>867.39</v>
      </c>
      <c r="BN6" s="21">
        <f t="shared" si="7"/>
        <v>920.83</v>
      </c>
      <c r="BO6" s="21">
        <f t="shared" si="7"/>
        <v>874.02</v>
      </c>
      <c r="BP6" s="20" t="str">
        <f>IF(BP7="","",IF(BP7="-","【-】","【"&amp;SUBSTITUTE(TEXT(BP7,"#,##0.00"),"-","△")&amp;"】"))</f>
        <v>【669.11】</v>
      </c>
      <c r="BQ6" s="21">
        <f>IF(BQ7="",NA(),BQ7)</f>
        <v>100.83</v>
      </c>
      <c r="BR6" s="21">
        <f t="shared" ref="BR6:BZ6" si="8">IF(BR7="",NA(),BR7)</f>
        <v>109.96</v>
      </c>
      <c r="BS6" s="21">
        <f t="shared" si="8"/>
        <v>112.3</v>
      </c>
      <c r="BT6" s="21">
        <f t="shared" si="8"/>
        <v>114.91</v>
      </c>
      <c r="BU6" s="21">
        <f t="shared" si="8"/>
        <v>118.95</v>
      </c>
      <c r="BV6" s="21">
        <f t="shared" si="8"/>
        <v>99.67</v>
      </c>
      <c r="BW6" s="21">
        <f t="shared" si="8"/>
        <v>99.83</v>
      </c>
      <c r="BX6" s="21">
        <f t="shared" si="8"/>
        <v>100.91</v>
      </c>
      <c r="BY6" s="21">
        <f t="shared" si="8"/>
        <v>99.82</v>
      </c>
      <c r="BZ6" s="21">
        <f t="shared" si="8"/>
        <v>100.32</v>
      </c>
      <c r="CA6" s="20" t="str">
        <f>IF(CA7="","",IF(CA7="-","【-】","【"&amp;SUBSTITUTE(TEXT(CA7,"#,##0.00"),"-","△")&amp;"】"))</f>
        <v>【99.73】</v>
      </c>
      <c r="CB6" s="21">
        <f>IF(CB7="",NA(),CB7)</f>
        <v>185.57</v>
      </c>
      <c r="CC6" s="21">
        <f t="shared" ref="CC6:CK6" si="9">IF(CC7="",NA(),CC7)</f>
        <v>181.36</v>
      </c>
      <c r="CD6" s="21">
        <f t="shared" si="9"/>
        <v>176.75</v>
      </c>
      <c r="CE6" s="21">
        <f t="shared" si="9"/>
        <v>171.02</v>
      </c>
      <c r="CF6" s="21">
        <f t="shared" si="9"/>
        <v>164.53</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411.87</v>
      </c>
      <c r="CN6" s="21">
        <f t="shared" ref="CN6:CV6" si="10">IF(CN7="",NA(),CN7)</f>
        <v>421.54</v>
      </c>
      <c r="CO6" s="21">
        <f t="shared" si="10"/>
        <v>414.74</v>
      </c>
      <c r="CP6" s="21">
        <f t="shared" si="10"/>
        <v>412.49</v>
      </c>
      <c r="CQ6" s="21">
        <f t="shared" si="10"/>
        <v>414.66</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95.95</v>
      </c>
      <c r="CY6" s="21">
        <f t="shared" ref="CY6:DG6" si="11">IF(CY7="",NA(),CY7)</f>
        <v>95.95</v>
      </c>
      <c r="CZ6" s="21">
        <f t="shared" si="11"/>
        <v>94.96</v>
      </c>
      <c r="DA6" s="21">
        <f t="shared" si="11"/>
        <v>95.01</v>
      </c>
      <c r="DB6" s="21">
        <f t="shared" si="11"/>
        <v>94.44</v>
      </c>
      <c r="DC6" s="21">
        <f t="shared" si="11"/>
        <v>93.86</v>
      </c>
      <c r="DD6" s="21">
        <f t="shared" si="11"/>
        <v>93.96</v>
      </c>
      <c r="DE6" s="21">
        <f t="shared" si="11"/>
        <v>94.06</v>
      </c>
      <c r="DF6" s="21">
        <f t="shared" si="11"/>
        <v>94.41</v>
      </c>
      <c r="DG6" s="21">
        <f t="shared" si="11"/>
        <v>94.43</v>
      </c>
      <c r="DH6" s="20" t="str">
        <f>IF(DH7="","",IF(DH7="-","【-】","【"&amp;SUBSTITUTE(TEXT(DH7,"#,##0.00"),"-","△")&amp;"】"))</f>
        <v>【95.72】</v>
      </c>
      <c r="DI6" s="21">
        <f>IF(DI7="",NA(),DI7)</f>
        <v>21.93</v>
      </c>
      <c r="DJ6" s="21">
        <f t="shared" ref="DJ6:DR6" si="12">IF(DJ7="",NA(),DJ7)</f>
        <v>24.4</v>
      </c>
      <c r="DK6" s="21">
        <f t="shared" si="12"/>
        <v>26.75</v>
      </c>
      <c r="DL6" s="21">
        <f t="shared" si="12"/>
        <v>28.69</v>
      </c>
      <c r="DM6" s="21">
        <f t="shared" si="12"/>
        <v>30.65</v>
      </c>
      <c r="DN6" s="21">
        <f t="shared" si="12"/>
        <v>31.19</v>
      </c>
      <c r="DO6" s="21">
        <f t="shared" si="12"/>
        <v>33.090000000000003</v>
      </c>
      <c r="DP6" s="21">
        <f t="shared" si="12"/>
        <v>34.33</v>
      </c>
      <c r="DQ6" s="21">
        <f t="shared" si="12"/>
        <v>34.15</v>
      </c>
      <c r="DR6" s="21">
        <f t="shared" si="12"/>
        <v>35.53</v>
      </c>
      <c r="DS6" s="20" t="str">
        <f>IF(DS7="","",IF(DS7="-","【-】","【"&amp;SUBSTITUTE(TEXT(DS7,"#,##0.00"),"-","△")&amp;"】"))</f>
        <v>【38.17】</v>
      </c>
      <c r="DT6" s="21">
        <f>IF(DT7="",NA(),DT7)</f>
        <v>0.28000000000000003</v>
      </c>
      <c r="DU6" s="21">
        <f t="shared" ref="DU6:EC6" si="13">IF(DU7="",NA(),DU7)</f>
        <v>0.28000000000000003</v>
      </c>
      <c r="DV6" s="21">
        <f t="shared" si="13"/>
        <v>0.32</v>
      </c>
      <c r="DW6" s="21">
        <f t="shared" si="13"/>
        <v>0.32</v>
      </c>
      <c r="DX6" s="21">
        <f t="shared" si="13"/>
        <v>0.47</v>
      </c>
      <c r="DY6" s="21">
        <f t="shared" si="13"/>
        <v>4.3099999999999996</v>
      </c>
      <c r="DZ6" s="21">
        <f t="shared" si="13"/>
        <v>5.04</v>
      </c>
      <c r="EA6" s="21">
        <f t="shared" si="13"/>
        <v>5.1100000000000003</v>
      </c>
      <c r="EB6" s="21">
        <f t="shared" si="13"/>
        <v>5.18</v>
      </c>
      <c r="EC6" s="21">
        <f t="shared" si="13"/>
        <v>6.01</v>
      </c>
      <c r="ED6" s="20" t="str">
        <f>IF(ED7="","",IF(ED7="-","【-】","【"&amp;SUBSTITUTE(TEXT(ED7,"#,##0.00"),"-","△")&amp;"】"))</f>
        <v>【6.54】</v>
      </c>
      <c r="EE6" s="20">
        <f>IF(EE7="",NA(),EE7)</f>
        <v>0</v>
      </c>
      <c r="EF6" s="20">
        <f t="shared" ref="EF6:EN6" si="14">IF(EF7="",NA(),EF7)</f>
        <v>0</v>
      </c>
      <c r="EG6" s="20">
        <f t="shared" si="14"/>
        <v>0</v>
      </c>
      <c r="EH6" s="20">
        <f t="shared" si="14"/>
        <v>0</v>
      </c>
      <c r="EI6" s="21">
        <f t="shared" si="14"/>
        <v>0.01</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15">
      <c r="A7" s="14"/>
      <c r="B7" s="23">
        <v>2021</v>
      </c>
      <c r="C7" s="23">
        <v>242055</v>
      </c>
      <c r="D7" s="23">
        <v>46</v>
      </c>
      <c r="E7" s="23">
        <v>17</v>
      </c>
      <c r="F7" s="23">
        <v>1</v>
      </c>
      <c r="G7" s="23">
        <v>0</v>
      </c>
      <c r="H7" s="23" t="s">
        <v>96</v>
      </c>
      <c r="I7" s="23" t="s">
        <v>97</v>
      </c>
      <c r="J7" s="23" t="s">
        <v>98</v>
      </c>
      <c r="K7" s="23" t="s">
        <v>99</v>
      </c>
      <c r="L7" s="23" t="s">
        <v>100</v>
      </c>
      <c r="M7" s="23" t="s">
        <v>101</v>
      </c>
      <c r="N7" s="24" t="s">
        <v>102</v>
      </c>
      <c r="O7" s="24">
        <v>65.849999999999994</v>
      </c>
      <c r="P7" s="24">
        <v>79.680000000000007</v>
      </c>
      <c r="Q7" s="24">
        <v>85.03</v>
      </c>
      <c r="R7" s="24">
        <v>3496</v>
      </c>
      <c r="S7" s="24">
        <v>140134</v>
      </c>
      <c r="T7" s="24">
        <v>136.65</v>
      </c>
      <c r="U7" s="24">
        <v>1025.5</v>
      </c>
      <c r="V7" s="24">
        <v>111327</v>
      </c>
      <c r="W7" s="24">
        <v>24.66</v>
      </c>
      <c r="X7" s="24">
        <v>4514.4799999999996</v>
      </c>
      <c r="Y7" s="24">
        <v>103.51</v>
      </c>
      <c r="Z7" s="24">
        <v>108.28</v>
      </c>
      <c r="AA7" s="24">
        <v>110.06</v>
      </c>
      <c r="AB7" s="24">
        <v>110.66</v>
      </c>
      <c r="AC7" s="24">
        <v>112.11</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45.21</v>
      </c>
      <c r="AV7" s="24">
        <v>54.5</v>
      </c>
      <c r="AW7" s="24">
        <v>54.87</v>
      </c>
      <c r="AX7" s="24">
        <v>52.78</v>
      </c>
      <c r="AY7" s="24">
        <v>64.23</v>
      </c>
      <c r="AZ7" s="24">
        <v>58.04</v>
      </c>
      <c r="BA7" s="24">
        <v>62.12</v>
      </c>
      <c r="BB7" s="24">
        <v>61.57</v>
      </c>
      <c r="BC7" s="24">
        <v>60.82</v>
      </c>
      <c r="BD7" s="24">
        <v>63.48</v>
      </c>
      <c r="BE7" s="24">
        <v>71.39</v>
      </c>
      <c r="BF7" s="24">
        <v>1069.52</v>
      </c>
      <c r="BG7" s="24">
        <v>970.21</v>
      </c>
      <c r="BH7" s="24">
        <v>941.95</v>
      </c>
      <c r="BI7" s="24">
        <v>895.78</v>
      </c>
      <c r="BJ7" s="24">
        <v>875.31</v>
      </c>
      <c r="BK7" s="24">
        <v>917.29</v>
      </c>
      <c r="BL7" s="24">
        <v>875.53</v>
      </c>
      <c r="BM7" s="24">
        <v>867.39</v>
      </c>
      <c r="BN7" s="24">
        <v>920.83</v>
      </c>
      <c r="BO7" s="24">
        <v>874.02</v>
      </c>
      <c r="BP7" s="24">
        <v>669.11</v>
      </c>
      <c r="BQ7" s="24">
        <v>100.83</v>
      </c>
      <c r="BR7" s="24">
        <v>109.96</v>
      </c>
      <c r="BS7" s="24">
        <v>112.3</v>
      </c>
      <c r="BT7" s="24">
        <v>114.91</v>
      </c>
      <c r="BU7" s="24">
        <v>118.95</v>
      </c>
      <c r="BV7" s="24">
        <v>99.67</v>
      </c>
      <c r="BW7" s="24">
        <v>99.83</v>
      </c>
      <c r="BX7" s="24">
        <v>100.91</v>
      </c>
      <c r="BY7" s="24">
        <v>99.82</v>
      </c>
      <c r="BZ7" s="24">
        <v>100.32</v>
      </c>
      <c r="CA7" s="24">
        <v>99.73</v>
      </c>
      <c r="CB7" s="24">
        <v>185.57</v>
      </c>
      <c r="CC7" s="24">
        <v>181.36</v>
      </c>
      <c r="CD7" s="24">
        <v>176.75</v>
      </c>
      <c r="CE7" s="24">
        <v>171.02</v>
      </c>
      <c r="CF7" s="24">
        <v>164.53</v>
      </c>
      <c r="CG7" s="24">
        <v>159.6</v>
      </c>
      <c r="CH7" s="24">
        <v>158.94</v>
      </c>
      <c r="CI7" s="24">
        <v>158.04</v>
      </c>
      <c r="CJ7" s="24">
        <v>156.77000000000001</v>
      </c>
      <c r="CK7" s="24">
        <v>157.63999999999999</v>
      </c>
      <c r="CL7" s="24">
        <v>134.97999999999999</v>
      </c>
      <c r="CM7" s="24">
        <v>411.87</v>
      </c>
      <c r="CN7" s="24">
        <v>421.54</v>
      </c>
      <c r="CO7" s="24">
        <v>414.74</v>
      </c>
      <c r="CP7" s="24">
        <v>412.49</v>
      </c>
      <c r="CQ7" s="24">
        <v>414.66</v>
      </c>
      <c r="CR7" s="24">
        <v>66.34</v>
      </c>
      <c r="CS7" s="24">
        <v>67.069999999999993</v>
      </c>
      <c r="CT7" s="24">
        <v>66.78</v>
      </c>
      <c r="CU7" s="24">
        <v>67</v>
      </c>
      <c r="CV7" s="24">
        <v>66.650000000000006</v>
      </c>
      <c r="CW7" s="24">
        <v>59.99</v>
      </c>
      <c r="CX7" s="24">
        <v>95.95</v>
      </c>
      <c r="CY7" s="24">
        <v>95.95</v>
      </c>
      <c r="CZ7" s="24">
        <v>94.96</v>
      </c>
      <c r="DA7" s="24">
        <v>95.01</v>
      </c>
      <c r="DB7" s="24">
        <v>94.44</v>
      </c>
      <c r="DC7" s="24">
        <v>93.86</v>
      </c>
      <c r="DD7" s="24">
        <v>93.96</v>
      </c>
      <c r="DE7" s="24">
        <v>94.06</v>
      </c>
      <c r="DF7" s="24">
        <v>94.41</v>
      </c>
      <c r="DG7" s="24">
        <v>94.43</v>
      </c>
      <c r="DH7" s="24">
        <v>95.72</v>
      </c>
      <c r="DI7" s="24">
        <v>21.93</v>
      </c>
      <c r="DJ7" s="24">
        <v>24.4</v>
      </c>
      <c r="DK7" s="24">
        <v>26.75</v>
      </c>
      <c r="DL7" s="24">
        <v>28.69</v>
      </c>
      <c r="DM7" s="24">
        <v>30.65</v>
      </c>
      <c r="DN7" s="24">
        <v>31.19</v>
      </c>
      <c r="DO7" s="24">
        <v>33.090000000000003</v>
      </c>
      <c r="DP7" s="24">
        <v>34.33</v>
      </c>
      <c r="DQ7" s="24">
        <v>34.15</v>
      </c>
      <c r="DR7" s="24">
        <v>35.53</v>
      </c>
      <c r="DS7" s="24">
        <v>38.17</v>
      </c>
      <c r="DT7" s="24">
        <v>0.28000000000000003</v>
      </c>
      <c r="DU7" s="24">
        <v>0.28000000000000003</v>
      </c>
      <c r="DV7" s="24">
        <v>0.32</v>
      </c>
      <c r="DW7" s="24">
        <v>0.32</v>
      </c>
      <c r="DX7" s="24">
        <v>0.47</v>
      </c>
      <c r="DY7" s="24">
        <v>4.3099999999999996</v>
      </c>
      <c r="DZ7" s="24">
        <v>5.04</v>
      </c>
      <c r="EA7" s="24">
        <v>5.1100000000000003</v>
      </c>
      <c r="EB7" s="24">
        <v>5.18</v>
      </c>
      <c r="EC7" s="24">
        <v>6.01</v>
      </c>
      <c r="ED7" s="24">
        <v>6.54</v>
      </c>
      <c r="EE7" s="24">
        <v>0</v>
      </c>
      <c r="EF7" s="24">
        <v>0</v>
      </c>
      <c r="EG7" s="24">
        <v>0</v>
      </c>
      <c r="EH7" s="24">
        <v>0</v>
      </c>
      <c r="EI7" s="24">
        <v>0.01</v>
      </c>
      <c r="EJ7" s="24">
        <v>0.21</v>
      </c>
      <c r="EK7" s="24">
        <v>0.25</v>
      </c>
      <c r="EL7" s="24">
        <v>0.21</v>
      </c>
      <c r="EM7" s="24">
        <v>0.33</v>
      </c>
      <c r="EN7" s="24">
        <v>0.22</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2023-01-25T08:09:09Z</cp:lastPrinted>
  <dcterms:created xsi:type="dcterms:W3CDTF">2023-01-12T23:31:58Z</dcterms:created>
  <dcterms:modified xsi:type="dcterms:W3CDTF">2023-01-25T08:09:11Z</dcterms:modified>
  <cp:category/>
</cp:coreProperties>
</file>