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1年（令和３年）度\3.回答作成\水道財政\"/>
    </mc:Choice>
  </mc:AlternateContent>
  <xr:revisionPtr revIDLastSave="0" documentId="13_ncr:1_{656D4492-33F3-414A-800C-DB190C7ECB1A}" xr6:coauthVersionLast="36" xr6:coauthVersionMax="36" xr10:uidLastSave="{00000000-0000-0000-0000-000000000000}"/>
  <workbookProtection workbookAlgorithmName="SHA-512" workbookHashValue="oVL8CVa0vjGfTuHKEc8gWwQT6qalKjosN8TUwnLqu6rycl/i0ErYwyFzTaH0RxiC6Mzlvb23htneZ5A7Q8ZBqA==" workbookSaltValue="dBmGC1OL1kIZVOpK3PHW9w==" workbookSpinCount="100000" lockStructure="1"/>
  <bookViews>
    <workbookView xWindow="0" yWindow="0" windowWidth="15360" windowHeight="763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E85" i="4"/>
  <c r="BB10" i="4"/>
  <c r="AT10" i="4"/>
  <c r="AL10" i="4"/>
  <c r="W10" i="4"/>
  <c r="B10" i="4"/>
  <c r="BB8" i="4"/>
  <c r="AT8" i="4"/>
  <c r="AL8" i="4"/>
  <c r="W8" i="4"/>
  <c r="P8" i="4"/>
  <c r="I8" i="4"/>
  <c r="B8"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<sst xmlns="http://schemas.openxmlformats.org/spreadsheetml/2006/main" count="228" uniqueCount="115">
  <si>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</si>
  <si>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</si>
  <si>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</si>
  <si>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</si>
  <si>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</si>
  <si>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</si>
  <si>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</si>
  <si>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</si>
  <si>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</si>
  <si>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</si>
  <si>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</si>
  <si>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</si>
  <si>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</si>
  <si>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</si>
  <si>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</si>
  <si>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</si>
  <si>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</si>
  <si>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</si>
  <si>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</si>
  <si>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</si>
  <si>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</si>
  <si>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</si>
  <si>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</si>
  <si>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</si>
  <si>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</si>
  <si>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</si>
  <si>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</si>
  <si>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</si>
  <si>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</si>
  <si>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</si>
  <si>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</si>
  <si>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</si>
  <si>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</si>
  <si>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</si>
  <si>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</si>
  <si>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</si>
  <si>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</si>
  <si>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</si>
  <si>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</si>
  <si>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</si>
  <si>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</si>
  <si>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</si>
  <si>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</si>
  <si>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</si>
  <si>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</si>
  <si>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</si>
  <si>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</si>
  <si>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</si>
  <si>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</si>
  <si>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</si>
  <si>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</si>
  <si>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</si>
  <si>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</si>
  <si>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</si>
  <si>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</si>
  <si>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</si>
  <si>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</si>
  <si>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</si>
  <si>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</si>
  <si>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</si>
  <si>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</si>
  <si>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</si>
  <si>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</si>
  <si>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</si>
  <si>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</si>
  <si>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</si>
  <si>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</si>
  <si>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</si>
  <si>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</si>
  <si>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</si>
  <si>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</si>
  <si>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</si>
  <si>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</si>
  <si>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</si>
  <si>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</si>
  <si>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</si>
  <si>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</si>
  <si>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</si>
  <si>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</si>
  <si>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</si>
  <si>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</si>
  <si>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</si>
  <si>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</si>
  <si>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</si>
  <si>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</si>
  <si>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</si>
  <si>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</si>
  <si>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</si>
  <si>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</si>
  <si>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</si>
  <si>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</si>
  <si>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</si>
  <si>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</si>
  <si>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</si>
  <si>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</si>
  <si>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</si>
  <si>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</si>
  <si>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</si>
  <si>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</si>
  <si>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</si>
  <si>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</si>
  <si>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</si>
  <si>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</si>
  <si>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</si>
  <si>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</si>
  <si>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</si>
  <si>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</si>
  <si>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</si>
  <si>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</si>
  <si>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</si>
  <si>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</si>
  <si>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</si>
  <si>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経常収支比率は100%以上であるが、年々減少しており、類似団体平均値及び全国平均値より大幅に下回っている。
　流動比率は、類似団体平均値及び全国平均値を大きく下回っており、健全経営とは言い難い水準にある。流動資産が年々減少していることから、現金確保に向けた経営改善が必要である。
　企業債残高対給水収益比率は、今後も積極的な建設改良事業を進めなければならない状況を踏まえると、企業債残高が激減する見込みはないことから、給水収益の増加が必要である。
　料金回収率は、新型コロナウイルス感染症対応地方創生臨時交付金を活用した基本料金無料化の影響で大きく落ち込んでいるが、実質的な料金回収率は91.5%である。健全経営を行うためには少なくとも100％以上を維持する必要があるが、有収水量の減少は給水収益の減少に直結する一方、経常費用の削減にはつながりにくいことから、有収率の低下に伴って料金回収率も下がっている状況である。
　広い市域へ給水し、地理的にも山間部など効率が悪い地域が多い本市の特性と考えられるが、有収率の低下に伴って給水原価も上昇している。
　合併前の市町村単位で整備された施設を使用し、過剰施設を保有する状況から施設利用率が低い水準にあるが、現在、施設の統廃合やダウンサイジング、配水ルートの見直しによる効率化等を進めており、時間は要するものの徐々に成果が数値に反映すると考えられる。</t>
    <phoneticPr fontId="4"/>
  </si>
  <si>
    <t>　前年度と比較して、各指標が悪化を示す結果となった。経常収支比率、流動比率、料金回収率等については、年々悪化傾向にあるが、令和４年４月１日から料金改定を実施したことから、令和４年度決算から改善する見込みである。
　これと合わせて引き続き経営改善を進め、経常経費の削減に努めていく必要がある。
　有収率や管路経年化率については、管路更新率を高めなければ改善は見込めない。
　今後、老朽管の割合がさらに増加し、有収率の低下や防災面においても水の安定供給が危惧される状況であるため、引き続き管路更新率の向上に努める必要がある。</t>
    <rPh sb="208" eb="210">
      <t>テイカ</t>
    </rPh>
    <phoneticPr fontId="4"/>
  </si>
  <si>
    <t>　有形固定資産減価償却率は対前年度比0.81P増加し、類似団体平均値を4.83P上回っており、法定耐用年数に近い資産を多く保有している状況である。今後、更に更新が必要な施設の増加が予測されるため、更新財源の確保が必要である。
　管路経年化率は対前年度比1.27P増加し、類似団体平均値を12.31P上回っており、法定耐用年数を超えた管路を多く保有している状況である。
　これは管路更新率が低いことが要因であり、有収率の低下が進行しているため、管路更新率を高めていく必要がある。</t>
    <rPh sb="209" eb="211">
      <t>テイカ</t>
    </rPh>
    <rPh sb="227" eb="228">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</si>
</sst>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0.21</c:v>
                </c:pt>
                <c:pt idx="1">
                  <c:v>0.34</c:v>
                </c:pt>
                <c:pt idx="2">
                  <c:v>0.52</c:v>
                </c:pt>
                <c:pt idx="3">
                  <c:v>0.64</c:v>
                </c:pt>
                <c:pt idx="4">
                  <c:v>0.6</c:v>
                </c:pt>
              </c:numCache>
            </c:numRef>
          </c:val>
          <c:extLst>
            <c:ext xmlns:c16="http://schemas.microsoft.com/office/drawing/2014/chart" uri="{C3380CC4-5D6E-409C-BE32-E72D297353CC}">
              <c16:uniqueId val="{00000000-6FF7-48AF-8C77-56CD2551348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6FF7-48AF-8C77-56CD2551348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49.82</c:v>
                </c:pt>
                <c:pt idx="1">
                  <c:v>49.48</c:v>
                </c:pt>
                <c:pt idx="2">
                  <c:v>49.26</c:v>
                </c:pt>
                <c:pt idx="3">
                  <c:v>49.89</c:v>
                </c:pt>
                <c:pt idx="4">
                  <c:v>49.08</c:v>
                </c:pt>
              </c:numCache>
            </c:numRef>
          </c:val>
          <c:extLst>
            <c:ext xmlns:c16="http://schemas.microsoft.com/office/drawing/2014/chart" uri="{C3380CC4-5D6E-409C-BE32-E72D297353CC}">
              <c16:uniqueId val="{00000000-2161-4108-B9EC-12DCF858D5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2161-4108-B9EC-12DCF858D5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84.98</c:v>
                </c:pt>
                <c:pt idx="1">
                  <c:v>84.1</c:v>
                </c:pt>
                <c:pt idx="2">
                  <c:v>83.01</c:v>
                </c:pt>
                <c:pt idx="3">
                  <c:v>81.88</c:v>
                </c:pt>
                <c:pt idx="4">
                  <c:v>81.84</c:v>
                </c:pt>
              </c:numCache>
            </c:numRef>
          </c:val>
          <c:extLst>
            <c:ext xmlns:c16="http://schemas.microsoft.com/office/drawing/2014/chart" uri="{C3380CC4-5D6E-409C-BE32-E72D297353CC}">
              <c16:uniqueId val="{00000000-90DA-4275-B1F9-DADBD3CB49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90DA-4275-B1F9-DADBD3CB49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106.35</c:v>
                </c:pt>
                <c:pt idx="1">
                  <c:v>104.3</c:v>
                </c:pt>
                <c:pt idx="2">
                  <c:v>104.25</c:v>
                </c:pt>
                <c:pt idx="3">
                  <c:v>101.37</c:v>
                </c:pt>
                <c:pt idx="4">
                  <c:v>100.54</c:v>
                </c:pt>
              </c:numCache>
            </c:numRef>
          </c:val>
          <c:extLst>
            <c:ext xmlns:c16="http://schemas.microsoft.com/office/drawing/2014/chart" uri="{C3380CC4-5D6E-409C-BE32-E72D297353CC}">
              <c16:uniqueId val="{00000000-FBA7-41DE-BC60-93C846460C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FBA7-41DE-BC60-93C846460C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51.14</c:v>
                </c:pt>
                <c:pt idx="1">
                  <c:v>52.44</c:v>
                </c:pt>
                <c:pt idx="2">
                  <c:v>53.78</c:v>
                </c:pt>
                <c:pt idx="3">
                  <c:v>54.76</c:v>
                </c:pt>
                <c:pt idx="4">
                  <c:v>55.57</c:v>
                </c:pt>
              </c:numCache>
            </c:numRef>
          </c:val>
          <c:extLst>
            <c:ext xmlns:c16="http://schemas.microsoft.com/office/drawing/2014/chart" uri="{C3380CC4-5D6E-409C-BE32-E72D297353CC}">
              <c16:uniqueId val="{00000000-31D4-4D53-823E-43DF42C10C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31D4-4D53-823E-43DF42C10C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21.83</c:v>
                </c:pt>
                <c:pt idx="1">
                  <c:v>30.28</c:v>
                </c:pt>
                <c:pt idx="2">
                  <c:v>32.61</c:v>
                </c:pt>
                <c:pt idx="3">
                  <c:v>34.31</c:v>
                </c:pt>
                <c:pt idx="4">
                  <c:v>35.58</c:v>
                </c:pt>
              </c:numCache>
            </c:numRef>
          </c:val>
          <c:extLst>
            <c:ext xmlns:c16="http://schemas.microsoft.com/office/drawing/2014/chart" uri="{C3380CC4-5D6E-409C-BE32-E72D297353CC}">
              <c16:uniqueId val="{00000000-3E08-4657-BF99-4A62031ACEA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3E08-4657-BF99-4A62031ACEA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CC-4687-A27A-C1258EE74C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48CC-4687-A27A-C1258EE74C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286.43</c:v>
                </c:pt>
                <c:pt idx="1">
                  <c:v>276.77</c:v>
                </c:pt>
                <c:pt idx="2">
                  <c:v>279.52999999999997</c:v>
                </c:pt>
                <c:pt idx="3">
                  <c:v>217.68</c:v>
                </c:pt>
                <c:pt idx="4">
                  <c:v>189.25</c:v>
                </c:pt>
              </c:numCache>
            </c:numRef>
          </c:val>
          <c:extLst>
            <c:ext xmlns:c16="http://schemas.microsoft.com/office/drawing/2014/chart" uri="{C3380CC4-5D6E-409C-BE32-E72D297353CC}">
              <c16:uniqueId val="{00000000-FA68-4E3E-8611-E2C3D3C665B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FA68-4E3E-8611-E2C3D3C665B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292.37</c:v>
                </c:pt>
                <c:pt idx="1">
                  <c:v>286.66000000000003</c:v>
                </c:pt>
                <c:pt idx="2">
                  <c:v>284.77999999999997</c:v>
                </c:pt>
                <c:pt idx="3">
                  <c:v>296.39</c:v>
                </c:pt>
                <c:pt idx="4">
                  <c:v>319.74</c:v>
                </c:pt>
              </c:numCache>
            </c:numRef>
          </c:val>
          <c:extLst>
            <c:ext xmlns:c16="http://schemas.microsoft.com/office/drawing/2014/chart" uri="{C3380CC4-5D6E-409C-BE32-E72D297353CC}">
              <c16:uniqueId val="{00000000-9DB8-4719-99A4-2A16E30A4B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9DB8-4719-99A4-2A16E30A4B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99.08</c:v>
                </c:pt>
                <c:pt idx="1">
                  <c:v>95.55</c:v>
                </c:pt>
                <c:pt idx="2">
                  <c:v>95.01</c:v>
                </c:pt>
                <c:pt idx="3">
                  <c:v>87.91</c:v>
                </c:pt>
                <c:pt idx="4">
                  <c:v>83.06</c:v>
                </c:pt>
              </c:numCache>
            </c:numRef>
          </c:val>
          <c:extLst>
            <c:ext xmlns:c16="http://schemas.microsoft.com/office/drawing/2014/chart" uri="{C3380CC4-5D6E-409C-BE32-E72D297353CC}">
              <c16:uniqueId val="{00000000-FC35-4158-8777-BD3D138B035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FC35-4158-8777-BD3D138B035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168.02</c:v>
                </c:pt>
                <c:pt idx="1">
                  <c:v>174.31</c:v>
                </c:pt>
                <c:pt idx="2">
                  <c:v>174.52</c:v>
                </c:pt>
                <c:pt idx="3">
                  <c:v>179.37</c:v>
                </c:pt>
                <c:pt idx="4">
                  <c:v>182.67</c:v>
                </c:pt>
              </c:numCache>
            </c:numRef>
          </c:val>
          <c:extLst>
            <c:ext xmlns:c16="http://schemas.microsoft.com/office/drawing/2014/chart" uri="{C3380CC4-5D6E-409C-BE32-E72D297353CC}">
              <c16:uniqueId val="{00000000-71A7-4C73-AC2C-DA9F405BBE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71A7-4C73-AC2C-DA9F405BBE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7"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津市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自治体職員</v>
      </c>
      <c r="AE8" s="44"/>
      <c r="AF8" s="44"/>
      <c r="AG8" s="44"/>
      <c r="AH8" s="44"/>
      <c r="AI8" s="44"/>
      <c r="AJ8" s="44"/>
      <c r="AK8" s="2"/>
      <c r="AL8" s="45">
        <f>データ!$R$6</f>
        <v>274065</v>
      </c>
      <c r="AM8" s="45"/>
      <c r="AN8" s="45"/>
      <c r="AO8" s="45"/>
      <c r="AP8" s="45"/>
      <c r="AQ8" s="45"/>
      <c r="AR8" s="45"/>
      <c r="AS8" s="45"/>
      <c r="AT8" s="46">
        <f>データ!$S$6</f>
        <v>711.18</v>
      </c>
      <c r="AU8" s="47"/>
      <c r="AV8" s="47"/>
      <c r="AW8" s="47"/>
      <c r="AX8" s="47"/>
      <c r="AY8" s="47"/>
      <c r="AZ8" s="47"/>
      <c r="BA8" s="47"/>
      <c r="BB8" s="48">
        <f>データ!$T$6</f>
        <v>385.37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65.349999999999994</v>
      </c>
      <c r="J10" s="47"/>
      <c r="K10" s="47"/>
      <c r="L10" s="47"/>
      <c r="M10" s="47"/>
      <c r="N10" s="47"/>
      <c r="O10" s="81"/>
      <c r="P10" s="48">
        <f>データ!$P$6</f>
        <v>99.38</v>
      </c>
      <c r="Q10" s="48"/>
      <c r="R10" s="48"/>
      <c r="S10" s="48"/>
      <c r="T10" s="48"/>
      <c r="U10" s="48"/>
      <c r="V10" s="48"/>
      <c r="W10" s="45">
        <f>データ!$Q$6</f>
        <v>2398</v>
      </c>
      <c r="X10" s="45"/>
      <c r="Y10" s="45"/>
      <c r="Z10" s="45"/>
      <c r="AA10" s="45"/>
      <c r="AB10" s="45"/>
      <c r="AC10" s="45"/>
      <c r="AD10" s="2"/>
      <c r="AE10" s="2"/>
      <c r="AF10" s="2"/>
      <c r="AG10" s="2"/>
      <c r="AH10" s="2"/>
      <c r="AI10" s="2"/>
      <c r="AJ10" s="2"/>
      <c r="AK10" s="2"/>
      <c r="AL10" s="45">
        <f>データ!$U$6</f>
        <v>271182</v>
      </c>
      <c r="AM10" s="45"/>
      <c r="AN10" s="45"/>
      <c r="AO10" s="45"/>
      <c r="AP10" s="45"/>
      <c r="AQ10" s="45"/>
      <c r="AR10" s="45"/>
      <c r="AS10" s="45"/>
      <c r="AT10" s="46">
        <f>データ!$V$6</f>
        <v>331.69</v>
      </c>
      <c r="AU10" s="47"/>
      <c r="AV10" s="47"/>
      <c r="AW10" s="47"/>
      <c r="AX10" s="47"/>
      <c r="AY10" s="47"/>
      <c r="AZ10" s="47"/>
      <c r="BA10" s="47"/>
      <c r="BB10" s="48">
        <f>データ!$W$6</f>
        <v>817.58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114</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7/mDXoU4iPQMd07cvTuxG6Ash/Dge+8zs6LyNwTRwpPWm57RbXd3fnGjzNk0gSnEYiwAJSuHiKofujUjsAEbQ==" saltValue="sCuz5M+ng3z8JYl3P2f8C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242012</v>
      </c>
      <c r="D6" s="20">
        <f t="shared" si="3"/>
        <v>46</v>
      </c>
      <c r="E6" s="20">
        <f t="shared" si="3"/>
        <v>1</v>
      </c>
      <c r="F6" s="20">
        <f t="shared" si="3"/>
        <v>0</v>
      </c>
      <c r="G6" s="20">
        <f t="shared" si="3"/>
        <v>1</v>
      </c>
      <c r="H6" s="20" t="str">
        <f t="shared" si="3"/>
        <v>三重県　津市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65.349999999999994</v>
      </c>
      <c r="P6" s="21">
        <f t="shared" si="3"/>
        <v>99.38</v>
      </c>
      <c r="Q6" s="21">
        <f t="shared" si="3"/>
        <v>2398</v>
      </c>
      <c r="R6" s="21">
        <f t="shared" si="3"/>
        <v>274065</v>
      </c>
      <c r="S6" s="21">
        <f t="shared" si="3"/>
        <v>711.18</v>
      </c>
      <c r="T6" s="21">
        <f t="shared" si="3"/>
        <v>385.37</v>
      </c>
      <c r="U6" s="21">
        <f t="shared" si="3"/>
        <v>271182</v>
      </c>
      <c r="V6" s="21">
        <f t="shared" si="3"/>
        <v>331.69</v>
      </c>
      <c r="W6" s="21">
        <f t="shared" si="3"/>
        <v>817.58</v>
      </c>
      <c r="X6" s="22">
        <f>IF(X7="",NA(),X7)</f>
        <v>106.35</v>
      </c>
      <c r="Y6" s="22">
        <f t="shared" ref="Y6:AG6" si="4">IF(Y7="",NA(),Y7)</f>
        <v>104.3</v>
      </c>
      <c r="Z6" s="22">
        <f t="shared" si="4"/>
        <v>104.25</v>
      </c>
      <c r="AA6" s="22">
        <f t="shared" si="4"/>
        <v>101.37</v>
      </c>
      <c r="AB6" s="22">
        <f t="shared" si="4"/>
        <v>100.54</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286.43</v>
      </c>
      <c r="AU6" s="22">
        <f t="shared" ref="AU6:BC6" si="6">IF(AU7="",NA(),AU7)</f>
        <v>276.77</v>
      </c>
      <c r="AV6" s="22">
        <f t="shared" si="6"/>
        <v>279.52999999999997</v>
      </c>
      <c r="AW6" s="22">
        <f t="shared" si="6"/>
        <v>217.68</v>
      </c>
      <c r="AX6" s="22">
        <f t="shared" si="6"/>
        <v>189.25</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292.37</v>
      </c>
      <c r="BF6" s="22">
        <f t="shared" ref="BF6:BN6" si="7">IF(BF7="",NA(),BF7)</f>
        <v>286.66000000000003</v>
      </c>
      <c r="BG6" s="22">
        <f t="shared" si="7"/>
        <v>284.77999999999997</v>
      </c>
      <c r="BH6" s="22">
        <f t="shared" si="7"/>
        <v>296.39</v>
      </c>
      <c r="BI6" s="22">
        <f t="shared" si="7"/>
        <v>319.74</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99.08</v>
      </c>
      <c r="BQ6" s="22">
        <f t="shared" ref="BQ6:BY6" si="8">IF(BQ7="",NA(),BQ7)</f>
        <v>95.55</v>
      </c>
      <c r="BR6" s="22">
        <f t="shared" si="8"/>
        <v>95.01</v>
      </c>
      <c r="BS6" s="22">
        <f t="shared" si="8"/>
        <v>87.91</v>
      </c>
      <c r="BT6" s="22">
        <f t="shared" si="8"/>
        <v>83.06</v>
      </c>
      <c r="BU6" s="22">
        <f t="shared" si="8"/>
        <v>106.02</v>
      </c>
      <c r="BV6" s="22">
        <f t="shared" si="8"/>
        <v>104.84</v>
      </c>
      <c r="BW6" s="22">
        <f t="shared" si="8"/>
        <v>106.11</v>
      </c>
      <c r="BX6" s="22">
        <f t="shared" si="8"/>
        <v>103.75</v>
      </c>
      <c r="BY6" s="22">
        <f t="shared" si="8"/>
        <v>105.3</v>
      </c>
      <c r="BZ6" s="21" t="str">
        <f>IF(BZ7="","",IF(BZ7="-","【-】","【"&amp;SUBSTITUTE(TEXT(BZ7,"#,##0.00"),"-","△")&amp;"】"))</f>
        <v>【102.35】</v>
      </c>
      <c r="CA6" s="22">
        <f>IF(CA7="",NA(),CA7)</f>
        <v>168.02</v>
      </c>
      <c r="CB6" s="22">
        <f t="shared" ref="CB6:CJ6" si="9">IF(CB7="",NA(),CB7)</f>
        <v>174.31</v>
      </c>
      <c r="CC6" s="22">
        <f t="shared" si="9"/>
        <v>174.52</v>
      </c>
      <c r="CD6" s="22">
        <f t="shared" si="9"/>
        <v>179.37</v>
      </c>
      <c r="CE6" s="22">
        <f t="shared" si="9"/>
        <v>182.67</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49.82</v>
      </c>
      <c r="CM6" s="22">
        <f t="shared" ref="CM6:CU6" si="10">IF(CM7="",NA(),CM7)</f>
        <v>49.48</v>
      </c>
      <c r="CN6" s="22">
        <f t="shared" si="10"/>
        <v>49.26</v>
      </c>
      <c r="CO6" s="22">
        <f t="shared" si="10"/>
        <v>49.89</v>
      </c>
      <c r="CP6" s="22">
        <f t="shared" si="10"/>
        <v>49.08</v>
      </c>
      <c r="CQ6" s="22">
        <f t="shared" si="10"/>
        <v>62.88</v>
      </c>
      <c r="CR6" s="22">
        <f t="shared" si="10"/>
        <v>62.32</v>
      </c>
      <c r="CS6" s="22">
        <f t="shared" si="10"/>
        <v>61.71</v>
      </c>
      <c r="CT6" s="22">
        <f t="shared" si="10"/>
        <v>63.12</v>
      </c>
      <c r="CU6" s="22">
        <f t="shared" si="10"/>
        <v>62.57</v>
      </c>
      <c r="CV6" s="21" t="str">
        <f>IF(CV7="","",IF(CV7="-","【-】","【"&amp;SUBSTITUTE(TEXT(CV7,"#,##0.00"),"-","△")&amp;"】"))</f>
        <v>【60.29】</v>
      </c>
      <c r="CW6" s="22">
        <f>IF(CW7="",NA(),CW7)</f>
        <v>84.98</v>
      </c>
      <c r="CX6" s="22">
        <f t="shared" ref="CX6:DF6" si="11">IF(CX7="",NA(),CX7)</f>
        <v>84.1</v>
      </c>
      <c r="CY6" s="22">
        <f t="shared" si="11"/>
        <v>83.01</v>
      </c>
      <c r="CZ6" s="22">
        <f t="shared" si="11"/>
        <v>81.88</v>
      </c>
      <c r="DA6" s="22">
        <f t="shared" si="11"/>
        <v>81.84</v>
      </c>
      <c r="DB6" s="22">
        <f t="shared" si="11"/>
        <v>90.13</v>
      </c>
      <c r="DC6" s="22">
        <f t="shared" si="11"/>
        <v>90.19</v>
      </c>
      <c r="DD6" s="22">
        <f t="shared" si="11"/>
        <v>90.03</v>
      </c>
      <c r="DE6" s="22">
        <f t="shared" si="11"/>
        <v>90.09</v>
      </c>
      <c r="DF6" s="22">
        <f t="shared" si="11"/>
        <v>90.21</v>
      </c>
      <c r="DG6" s="21" t="str">
        <f>IF(DG7="","",IF(DG7="-","【-】","【"&amp;SUBSTITUTE(TEXT(DG7,"#,##0.00"),"-","△")&amp;"】"))</f>
        <v>【90.12】</v>
      </c>
      <c r="DH6" s="22">
        <f>IF(DH7="",NA(),DH7)</f>
        <v>51.14</v>
      </c>
      <c r="DI6" s="22">
        <f t="shared" ref="DI6:DQ6" si="12">IF(DI7="",NA(),DI7)</f>
        <v>52.44</v>
      </c>
      <c r="DJ6" s="22">
        <f t="shared" si="12"/>
        <v>53.78</v>
      </c>
      <c r="DK6" s="22">
        <f t="shared" si="12"/>
        <v>54.76</v>
      </c>
      <c r="DL6" s="22">
        <f t="shared" si="12"/>
        <v>55.57</v>
      </c>
      <c r="DM6" s="22">
        <f t="shared" si="12"/>
        <v>48.01</v>
      </c>
      <c r="DN6" s="22">
        <f t="shared" si="12"/>
        <v>48.86</v>
      </c>
      <c r="DO6" s="22">
        <f t="shared" si="12"/>
        <v>49.6</v>
      </c>
      <c r="DP6" s="22">
        <f t="shared" si="12"/>
        <v>50.31</v>
      </c>
      <c r="DQ6" s="22">
        <f t="shared" si="12"/>
        <v>50.74</v>
      </c>
      <c r="DR6" s="21" t="str">
        <f>IF(DR7="","",IF(DR7="-","【-】","【"&amp;SUBSTITUTE(TEXT(DR7,"#,##0.00"),"-","△")&amp;"】"))</f>
        <v>【50.88】</v>
      </c>
      <c r="DS6" s="22">
        <f>IF(DS7="",NA(),DS7)</f>
        <v>21.83</v>
      </c>
      <c r="DT6" s="22">
        <f t="shared" ref="DT6:EB6" si="13">IF(DT7="",NA(),DT7)</f>
        <v>30.28</v>
      </c>
      <c r="DU6" s="22">
        <f t="shared" si="13"/>
        <v>32.61</v>
      </c>
      <c r="DV6" s="22">
        <f t="shared" si="13"/>
        <v>34.31</v>
      </c>
      <c r="DW6" s="22">
        <f t="shared" si="13"/>
        <v>35.58</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0.21</v>
      </c>
      <c r="EE6" s="22">
        <f t="shared" ref="EE6:EM6" si="14">IF(EE7="",NA(),EE7)</f>
        <v>0.34</v>
      </c>
      <c r="EF6" s="22">
        <f t="shared" si="14"/>
        <v>0.52</v>
      </c>
      <c r="EG6" s="22">
        <f t="shared" si="14"/>
        <v>0.64</v>
      </c>
      <c r="EH6" s="22">
        <f t="shared" si="14"/>
        <v>0.6</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2">
      <c r="A7" s="15"/>
      <c r="B7" s="24">
        <v>2021</v>
      </c>
      <c r="C7" s="24">
        <v>242012</v>
      </c>
      <c r="D7" s="24">
        <v>46</v>
      </c>
      <c r="E7" s="24">
        <v>1</v>
      </c>
      <c r="F7" s="24">
        <v>0</v>
      </c>
      <c r="G7" s="24">
        <v>1</v>
      </c>
      <c r="H7" s="24" t="s">
        <v>93</v>
      </c>
      <c r="I7" s="24" t="s">
        <v>94</v>
      </c>
      <c r="J7" s="24" t="s">
        <v>95</v>
      </c>
      <c r="K7" s="24" t="s">
        <v>96</v>
      </c>
      <c r="L7" s="24" t="s">
        <v>97</v>
      </c>
      <c r="M7" s="24" t="s">
        <v>98</v>
      </c>
      <c r="N7" s="25" t="s">
        <v>99</v>
      </c>
      <c r="O7" s="25">
        <v>65.349999999999994</v>
      </c>
      <c r="P7" s="25">
        <v>99.38</v>
      </c>
      <c r="Q7" s="25">
        <v>2398</v>
      </c>
      <c r="R7" s="25">
        <v>274065</v>
      </c>
      <c r="S7" s="25">
        <v>711.18</v>
      </c>
      <c r="T7" s="25">
        <v>385.37</v>
      </c>
      <c r="U7" s="25">
        <v>271182</v>
      </c>
      <c r="V7" s="25">
        <v>331.69</v>
      </c>
      <c r="W7" s="25">
        <v>817.58</v>
      </c>
      <c r="X7" s="25">
        <v>106.35</v>
      </c>
      <c r="Y7" s="25">
        <v>104.3</v>
      </c>
      <c r="Z7" s="25">
        <v>104.25</v>
      </c>
      <c r="AA7" s="25">
        <v>101.37</v>
      </c>
      <c r="AB7" s="25">
        <v>100.54</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286.43</v>
      </c>
      <c r="AU7" s="25">
        <v>276.77</v>
      </c>
      <c r="AV7" s="25">
        <v>279.52999999999997</v>
      </c>
      <c r="AW7" s="25">
        <v>217.68</v>
      </c>
      <c r="AX7" s="25">
        <v>189.25</v>
      </c>
      <c r="AY7" s="25">
        <v>307.83</v>
      </c>
      <c r="AZ7" s="25">
        <v>318.89</v>
      </c>
      <c r="BA7" s="25">
        <v>309.10000000000002</v>
      </c>
      <c r="BB7" s="25">
        <v>306.08</v>
      </c>
      <c r="BC7" s="25">
        <v>306.14999999999998</v>
      </c>
      <c r="BD7" s="25">
        <v>261.51</v>
      </c>
      <c r="BE7" s="25">
        <v>292.37</v>
      </c>
      <c r="BF7" s="25">
        <v>286.66000000000003</v>
      </c>
      <c r="BG7" s="25">
        <v>284.77999999999997</v>
      </c>
      <c r="BH7" s="25">
        <v>296.39</v>
      </c>
      <c r="BI7" s="25">
        <v>319.74</v>
      </c>
      <c r="BJ7" s="25">
        <v>295.44</v>
      </c>
      <c r="BK7" s="25">
        <v>290.07</v>
      </c>
      <c r="BL7" s="25">
        <v>290.42</v>
      </c>
      <c r="BM7" s="25">
        <v>294.66000000000003</v>
      </c>
      <c r="BN7" s="25">
        <v>285.27</v>
      </c>
      <c r="BO7" s="25">
        <v>265.16000000000003</v>
      </c>
      <c r="BP7" s="25">
        <v>99.08</v>
      </c>
      <c r="BQ7" s="25">
        <v>95.55</v>
      </c>
      <c r="BR7" s="25">
        <v>95.01</v>
      </c>
      <c r="BS7" s="25">
        <v>87.91</v>
      </c>
      <c r="BT7" s="25">
        <v>83.06</v>
      </c>
      <c r="BU7" s="25">
        <v>106.02</v>
      </c>
      <c r="BV7" s="25">
        <v>104.84</v>
      </c>
      <c r="BW7" s="25">
        <v>106.11</v>
      </c>
      <c r="BX7" s="25">
        <v>103.75</v>
      </c>
      <c r="BY7" s="25">
        <v>105.3</v>
      </c>
      <c r="BZ7" s="25">
        <v>102.35</v>
      </c>
      <c r="CA7" s="25">
        <v>168.02</v>
      </c>
      <c r="CB7" s="25">
        <v>174.31</v>
      </c>
      <c r="CC7" s="25">
        <v>174.52</v>
      </c>
      <c r="CD7" s="25">
        <v>179.37</v>
      </c>
      <c r="CE7" s="25">
        <v>182.67</v>
      </c>
      <c r="CF7" s="25">
        <v>158.6</v>
      </c>
      <c r="CG7" s="25">
        <v>161.82</v>
      </c>
      <c r="CH7" s="25">
        <v>161.03</v>
      </c>
      <c r="CI7" s="25">
        <v>159.93</v>
      </c>
      <c r="CJ7" s="25">
        <v>162.77000000000001</v>
      </c>
      <c r="CK7" s="25">
        <v>167.74</v>
      </c>
      <c r="CL7" s="25">
        <v>49.82</v>
      </c>
      <c r="CM7" s="25">
        <v>49.48</v>
      </c>
      <c r="CN7" s="25">
        <v>49.26</v>
      </c>
      <c r="CO7" s="25">
        <v>49.89</v>
      </c>
      <c r="CP7" s="25">
        <v>49.08</v>
      </c>
      <c r="CQ7" s="25">
        <v>62.88</v>
      </c>
      <c r="CR7" s="25">
        <v>62.32</v>
      </c>
      <c r="CS7" s="25">
        <v>61.71</v>
      </c>
      <c r="CT7" s="25">
        <v>63.12</v>
      </c>
      <c r="CU7" s="25">
        <v>62.57</v>
      </c>
      <c r="CV7" s="25">
        <v>60.29</v>
      </c>
      <c r="CW7" s="25">
        <v>84.98</v>
      </c>
      <c r="CX7" s="25">
        <v>84.1</v>
      </c>
      <c r="CY7" s="25">
        <v>83.01</v>
      </c>
      <c r="CZ7" s="25">
        <v>81.88</v>
      </c>
      <c r="DA7" s="25">
        <v>81.84</v>
      </c>
      <c r="DB7" s="25">
        <v>90.13</v>
      </c>
      <c r="DC7" s="25">
        <v>90.19</v>
      </c>
      <c r="DD7" s="25">
        <v>90.03</v>
      </c>
      <c r="DE7" s="25">
        <v>90.09</v>
      </c>
      <c r="DF7" s="25">
        <v>90.21</v>
      </c>
      <c r="DG7" s="25">
        <v>90.12</v>
      </c>
      <c r="DH7" s="25">
        <v>51.14</v>
      </c>
      <c r="DI7" s="25">
        <v>52.44</v>
      </c>
      <c r="DJ7" s="25">
        <v>53.78</v>
      </c>
      <c r="DK7" s="25">
        <v>54.76</v>
      </c>
      <c r="DL7" s="25">
        <v>55.57</v>
      </c>
      <c r="DM7" s="25">
        <v>48.01</v>
      </c>
      <c r="DN7" s="25">
        <v>48.86</v>
      </c>
      <c r="DO7" s="25">
        <v>49.6</v>
      </c>
      <c r="DP7" s="25">
        <v>50.31</v>
      </c>
      <c r="DQ7" s="25">
        <v>50.74</v>
      </c>
      <c r="DR7" s="25">
        <v>50.88</v>
      </c>
      <c r="DS7" s="25">
        <v>21.83</v>
      </c>
      <c r="DT7" s="25">
        <v>30.28</v>
      </c>
      <c r="DU7" s="25">
        <v>32.61</v>
      </c>
      <c r="DV7" s="25">
        <v>34.31</v>
      </c>
      <c r="DW7" s="25">
        <v>35.58</v>
      </c>
      <c r="DX7" s="25">
        <v>16.600000000000001</v>
      </c>
      <c r="DY7" s="25">
        <v>18.510000000000002</v>
      </c>
      <c r="DZ7" s="25">
        <v>20.49</v>
      </c>
      <c r="EA7" s="25">
        <v>21.34</v>
      </c>
      <c r="EB7" s="25">
        <v>23.27</v>
      </c>
      <c r="EC7" s="25">
        <v>22.3</v>
      </c>
      <c r="ED7" s="25">
        <v>0.21</v>
      </c>
      <c r="EE7" s="25">
        <v>0.34</v>
      </c>
      <c r="EF7" s="25">
        <v>0.52</v>
      </c>
      <c r="EG7" s="25">
        <v>0.64</v>
      </c>
      <c r="EH7" s="25">
        <v>0.6</v>
      </c>
      <c r="EI7" s="25">
        <v>0.65</v>
      </c>
      <c r="EJ7" s="25">
        <v>0.7</v>
      </c>
      <c r="EK7" s="25">
        <v>0.72</v>
      </c>
      <c r="EL7" s="25">
        <v>0.69</v>
      </c>
      <c r="EM7" s="25">
        <v>0.69</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森川　和敏(K2315)</cp:lastModifiedBy>
  <cp:lastPrinted>2023-01-19T01:53:03Z</cp:lastPrinted>
  <dcterms:created xsi:type="dcterms:W3CDTF">2022-12-01T01:00:30Z</dcterms:created>
  <dcterms:modified xsi:type="dcterms:W3CDTF">2023-01-19T04:25:01Z</dcterms:modified>
  <cp:category/>
</cp:coreProperties>
</file>