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pid3185\Documents\高士（総合）\04下水\08_経営比較分析\R3経営比較分析\"/>
    </mc:Choice>
  </mc:AlternateContent>
  <xr:revisionPtr revIDLastSave="0" documentId="13_ncr:1_{89D9C092-2542-410B-A430-91581EDAA67C}" xr6:coauthVersionLast="36" xr6:coauthVersionMax="36" xr10:uidLastSave="{00000000-0000-0000-0000-000000000000}"/>
  <workbookProtection workbookAlgorithmName="SHA-512" workbookHashValue="ya2xzpHCockiTctnshmhgJWGdBA02AzyEQo67Dt6KDu79vpysSTFW70rpJZLPaODBwUb8Tz/1g15Fc2Y8VwgOA==" workbookSaltValue="x2bqLKB8moEkFM5/coFZQQ=="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W10" i="4"/>
  <c r="I10" i="4"/>
  <c r="BB8" i="4"/>
  <c r="AL8" i="4"/>
  <c r="P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<sst xmlns="http://schemas.openxmlformats.org/spreadsheetml/2006/main" count="236" uniqueCount="120">
  <si>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</si>
  <si>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</si>
  <si>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</si>
  <si>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</si>
  <si>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</si>
  <si>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</si>
  <si>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</si>
  <si>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</si>
  <si>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</si>
  <si>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</si>
  <si>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</si>
  <si>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</si>
  <si>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</si>
  <si>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</si>
  <si>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</si>
  <si>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</si>
  <si>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</si>
  <si>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</si>
  <si>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</si>
  <si>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</si>
  <si>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</si>
  <si>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</si>
  <si>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</si>
  <si>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</si>
  <si>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</si>
  <si>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</si>
  <si>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</si>
  <si>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</si>
  <si>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</si>
  <si>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</si>
  <si>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</si>
  <si>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</si>
  <si>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</si>
  <si>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</si>
  <si>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</si>
  <si>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</si>
  <si>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</si>
  <si>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</si>
  <si>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</si>
  <si>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</si>
  <si>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</si>
  <si>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</si>
  <si>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</si>
  <si>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</si>
  <si>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</si>
  <si>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</si>
  <si>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</si>
  <si>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</si>
  <si>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</si>
  <si>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</si>
  <si>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</si>
  <si>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</si>
  <si>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</si>
  <si>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</si>
  <si>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</si>
  <si>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</si>
  <si>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</si>
  <si>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</si>
  <si>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</si>
  <si>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</si>
  <si>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</si>
  <si>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</si>
  <si>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</si>
  <si>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</si>
  <si>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</si>
  <si>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</si>
  <si>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</si>
  <si>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</si>
  <si>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</si>
  <si>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</si>
  <si>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</si>
  <si>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</si>
  <si>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</si>
  <si>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</si>
  <si>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</si>
  <si>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</si>
  <si>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</si>
  <si>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</si>
  <si>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</si>
  <si>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</si>
  <si>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</si>
  <si>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</si>
  <si>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</si>
  <si>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</si>
  <si>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</si>
  <si>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</si>
  <si>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</si>
  <si>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</si>
  <si>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</si>
  <si>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</si>
  <si>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</si>
  <si>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</si>
  <si>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</si>
  <si>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</si>
  <si>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</si>
  <si>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</si>
  <si>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</si>
  <si>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</si>
  <si>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</si>
  <si>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</si>
  <si>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</si>
  <si>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</si>
  <si>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</si>
  <si>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</si>
  <si>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</si>
  <si>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</si>
  <si>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</si>
  <si>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</si>
  <si>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</si>
  <si>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</si>
  <si>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</si>
  <si>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</si>
  <si>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</si>
  <si>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</si>
  <si>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</si>
  <si>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</si>
  <si>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</si>
  <si>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現在は適正な維持管理を行い、施設の長寿命化に取り組んでいる。今後、更新時期を迎える区域もあることから更新計画の策定と更新財源の確保が必要である。</t>
  </si>
  <si>
    <t>　収益的収支比率は、100%を下回っているため、経営改善に取り組む必要がある。
　企業債残高対事業規模比率は企業債償還が完了する中、企業債の発行額を抑制しているため、類似団体平均値と比較して800P近く低く、良好であるが、必要な更新を先送りにしている状況でもある。
　経費回収率は類似団体平均値と比較して10.63P下回るとともに100%を大幅に下回っており、汚水処理に係る費用を使用料で賄うことができず、一般会計からの繰入金に依存している状況である。今後、人口減少等による使用料収入の減少および更新投資に充てる財源の確保を踏まえ、一層の費用縮減と適正な使用料について検討が必要である。
　汚水処理原価は老朽化による維持管理費の増加により、類似団体平均値を上回った。今後は老朽化による維持管理費が更に増加することが予測されるため、計画的な更新が必要である。
　水洗化率は前年度と同率で、類似団体平均値を8.81P上回っており、良好である。</t>
    <rPh sb="100" eb="101">
      <t>チカ</t>
    </rPh>
    <rPh sb="323" eb="325">
      <t>ルイジ</t>
    </rPh>
    <rPh sb="331" eb="333">
      <t>ウワマワ</t>
    </rPh>
    <rPh sb="393" eb="395">
      <t>ドウリツ</t>
    </rPh>
    <phoneticPr fontId="4"/>
  </si>
  <si>
    <t>　過去５年の推移をみると、汚水処理原価が増となり経費回収率が下がってきている。
　今後、人口減少等による使用料収入の減少も予測されることから、費用の縮減および使用料の見直しを含めた検討を行い、経営改善に努めていく。
　</t>
    <rPh sb="1" eb="3">
      <t>カコ</t>
    </rPh>
    <rPh sb="4" eb="5">
      <t>ネン</t>
    </rPh>
    <rPh sb="6" eb="8">
      <t>スイイ</t>
    </rPh>
    <rPh sb="13" eb="17">
      <t>オスイショリ</t>
    </rPh>
    <rPh sb="17" eb="19">
      <t>ゲンカ</t>
    </rPh>
    <rPh sb="20" eb="21">
      <t>ゾウ</t>
    </rPh>
    <rPh sb="24" eb="26">
      <t>ケイヒ</t>
    </rPh>
    <rPh sb="26" eb="29">
      <t>カイシュウリツ</t>
    </rPh>
    <rPh sb="30" eb="31">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</si>
</sst>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1C-4A61-9BE4-8C67B148B3A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911C-4A61-9BE4-8C67B148B3A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67.61</c:v>
                </c:pt>
                <c:pt idx="1">
                  <c:v>62.28</c:v>
                </c:pt>
                <c:pt idx="2">
                  <c:v>64.650000000000006</c:v>
                </c:pt>
                <c:pt idx="3">
                  <c:v>61.74</c:v>
                </c:pt>
                <c:pt idx="4">
                  <c:v>73.36</c:v>
                </c:pt>
              </c:numCache>
            </c:numRef>
          </c:val>
          <c:extLst>
            <c:ext xmlns:c16="http://schemas.microsoft.com/office/drawing/2014/chart" uri="{C3380CC4-5D6E-409C-BE32-E72D297353CC}">
              <c16:uniqueId val="{00000000-6E86-4580-9411-67A44CEC1F7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6E86-4580-9411-67A44CEC1F7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92.88</c:v>
                </c:pt>
                <c:pt idx="1">
                  <c:v>92.87</c:v>
                </c:pt>
                <c:pt idx="2">
                  <c:v>93.47</c:v>
                </c:pt>
                <c:pt idx="3">
                  <c:v>93.48</c:v>
                </c:pt>
                <c:pt idx="4">
                  <c:v>93.48</c:v>
                </c:pt>
              </c:numCache>
            </c:numRef>
          </c:val>
          <c:extLst>
            <c:ext xmlns:c16="http://schemas.microsoft.com/office/drawing/2014/chart" uri="{C3380CC4-5D6E-409C-BE32-E72D297353CC}">
              <c16:uniqueId val="{00000000-1D1B-4412-B7D7-D113A557EB9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1D1B-4412-B7D7-D113A557EB9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84.3</c:v>
                </c:pt>
                <c:pt idx="1">
                  <c:v>83.02</c:v>
                </c:pt>
                <c:pt idx="2">
                  <c:v>84.37</c:v>
                </c:pt>
                <c:pt idx="3">
                  <c:v>84.39</c:v>
                </c:pt>
                <c:pt idx="4">
                  <c:v>82.9</c:v>
                </c:pt>
              </c:numCache>
            </c:numRef>
          </c:val>
          <c:extLst>
            <c:ext xmlns:c16="http://schemas.microsoft.com/office/drawing/2014/chart" uri="{C3380CC4-5D6E-409C-BE32-E72D297353CC}">
              <c16:uniqueId val="{00000000-98C8-4256-9AA9-D3AB0A98C7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C8-4256-9AA9-D3AB0A98C7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0D-4E98-AD2B-2F2C5EF5D9C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0D-4E98-AD2B-2F2C5EF5D9C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7A-4759-B815-0E1C67BA5BE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7A-4759-B815-0E1C67BA5BE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5B-49AE-A5BE-AECCF62F854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5B-49AE-A5BE-AECCF62F854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09-47D1-A1A5-F3E6EEA03F5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09-47D1-A1A5-F3E6EEA03F5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70.150000000000006</c:v>
                </c:pt>
                <c:pt idx="1">
                  <c:v>63.56</c:v>
                </c:pt>
                <c:pt idx="2">
                  <c:v>3.37</c:v>
                </c:pt>
                <c:pt idx="3">
                  <c:v>6.19</c:v>
                </c:pt>
                <c:pt idx="4">
                  <c:v>6.17</c:v>
                </c:pt>
              </c:numCache>
            </c:numRef>
          </c:val>
          <c:extLst>
            <c:ext xmlns:c16="http://schemas.microsoft.com/office/drawing/2014/chart" uri="{C3380CC4-5D6E-409C-BE32-E72D297353CC}">
              <c16:uniqueId val="{00000000-422A-425A-A0EF-BA5C0D5D2F9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422A-425A-A0EF-BA5C0D5D2F9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52.17</c:v>
                </c:pt>
                <c:pt idx="1">
                  <c:v>52.18</c:v>
                </c:pt>
                <c:pt idx="2">
                  <c:v>48.19</c:v>
                </c:pt>
                <c:pt idx="3">
                  <c:v>42.96</c:v>
                </c:pt>
                <c:pt idx="4">
                  <c:v>45.63</c:v>
                </c:pt>
              </c:numCache>
            </c:numRef>
          </c:val>
          <c:extLst>
            <c:ext xmlns:c16="http://schemas.microsoft.com/office/drawing/2014/chart" uri="{C3380CC4-5D6E-409C-BE32-E72D297353CC}">
              <c16:uniqueId val="{00000000-311F-4377-A122-C6997539920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311F-4377-A122-C6997539920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232.81</c:v>
                </c:pt>
                <c:pt idx="1">
                  <c:v>251.86</c:v>
                </c:pt>
                <c:pt idx="2">
                  <c:v>265.02</c:v>
                </c:pt>
                <c:pt idx="3">
                  <c:v>314.58999999999997</c:v>
                </c:pt>
                <c:pt idx="4">
                  <c:v>285.86</c:v>
                </c:pt>
              </c:numCache>
            </c:numRef>
          </c:val>
          <c:extLst>
            <c:ext xmlns:c16="http://schemas.microsoft.com/office/drawing/2014/chart" uri="{C3380CC4-5D6E-409C-BE32-E72D297353CC}">
              <c16:uniqueId val="{00000000-C46A-4A29-B00E-0D129313A73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C46A-4A29-B00E-0D129313A73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W1" zoomScaleNormal="100" workbookViewId="0">
      <selection activeCell="BG80" sqref="BG8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三重県　津市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274065</v>
      </c>
      <c r="AM8" s="55"/>
      <c r="AN8" s="55"/>
      <c r="AO8" s="55"/>
      <c r="AP8" s="55"/>
      <c r="AQ8" s="55"/>
      <c r="AR8" s="55"/>
      <c r="AS8" s="55"/>
      <c r="AT8" s="54">
        <f>データ!T6</f>
        <v>711.18</v>
      </c>
      <c r="AU8" s="54"/>
      <c r="AV8" s="54"/>
      <c r="AW8" s="54"/>
      <c r="AX8" s="54"/>
      <c r="AY8" s="54"/>
      <c r="AZ8" s="54"/>
      <c r="BA8" s="54"/>
      <c r="BB8" s="54">
        <f>データ!U6</f>
        <v>385.37</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t="str">
        <f>データ!O6</f>
        <v>該当数値なし</v>
      </c>
      <c r="J10" s="54"/>
      <c r="K10" s="54"/>
      <c r="L10" s="54"/>
      <c r="M10" s="54"/>
      <c r="N10" s="54"/>
      <c r="O10" s="54"/>
      <c r="P10" s="54">
        <f>データ!P6</f>
        <v>3.91</v>
      </c>
      <c r="Q10" s="54"/>
      <c r="R10" s="54"/>
      <c r="S10" s="54"/>
      <c r="T10" s="54"/>
      <c r="U10" s="54"/>
      <c r="V10" s="54"/>
      <c r="W10" s="54">
        <f>データ!Q6</f>
        <v>100</v>
      </c>
      <c r="X10" s="54"/>
      <c r="Y10" s="54"/>
      <c r="Z10" s="54"/>
      <c r="AA10" s="54"/>
      <c r="AB10" s="54"/>
      <c r="AC10" s="54"/>
      <c r="AD10" s="55">
        <f>データ!R6</f>
        <v>3190</v>
      </c>
      <c r="AE10" s="55"/>
      <c r="AF10" s="55"/>
      <c r="AG10" s="55"/>
      <c r="AH10" s="55"/>
      <c r="AI10" s="55"/>
      <c r="AJ10" s="55"/>
      <c r="AK10" s="2"/>
      <c r="AL10" s="55">
        <f>データ!V6</f>
        <v>10663</v>
      </c>
      <c r="AM10" s="55"/>
      <c r="AN10" s="55"/>
      <c r="AO10" s="55"/>
      <c r="AP10" s="55"/>
      <c r="AQ10" s="55"/>
      <c r="AR10" s="55"/>
      <c r="AS10" s="55"/>
      <c r="AT10" s="54">
        <f>データ!W6</f>
        <v>4.8</v>
      </c>
      <c r="AU10" s="54"/>
      <c r="AV10" s="54"/>
      <c r="AW10" s="54"/>
      <c r="AX10" s="54"/>
      <c r="AY10" s="54"/>
      <c r="AZ10" s="54"/>
      <c r="BA10" s="54"/>
      <c r="BB10" s="54">
        <f>データ!X6</f>
        <v>2221.46</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43</v>
      </c>
      <c r="O86" s="12" t="str">
        <f>データ!EO6</f>
        <v>【0.03】</v>
      </c>
    </row>
  </sheetData>
  <sheetProtection algorithmName="SHA-512" hashValue="8SD7+zl5kBhJOGDSgpGtx1ttqoL5WA5EftXCKuI8eO9sN+syKurYmpys0LglsS5XWuOStO6OdT7tD87b4Ug5IA==" saltValue="QzD+OnALV3fj025XdDX9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2021</v>
      </c>
      <c r="C6" s="19">
        <f t="shared" ref="C6:X6" si="3">C7</f>
        <v>242012</v>
      </c>
      <c r="D6" s="19">
        <f t="shared" si="3"/>
        <v>47</v>
      </c>
      <c r="E6" s="19">
        <f t="shared" si="3"/>
        <v>17</v>
      </c>
      <c r="F6" s="19">
        <f t="shared" si="3"/>
        <v>5</v>
      </c>
      <c r="G6" s="19">
        <f t="shared" si="3"/>
        <v>0</v>
      </c>
      <c r="H6" s="19" t="str">
        <f t="shared" si="3"/>
        <v>三重県　津市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3.91</v>
      </c>
      <c r="Q6" s="20">
        <f t="shared" si="3"/>
        <v>100</v>
      </c>
      <c r="R6" s="20">
        <f t="shared" si="3"/>
        <v>3190</v>
      </c>
      <c r="S6" s="20">
        <f t="shared" si="3"/>
        <v>274065</v>
      </c>
      <c r="T6" s="20">
        <f t="shared" si="3"/>
        <v>711.18</v>
      </c>
      <c r="U6" s="20">
        <f t="shared" si="3"/>
        <v>385.37</v>
      </c>
      <c r="V6" s="20">
        <f t="shared" si="3"/>
        <v>10663</v>
      </c>
      <c r="W6" s="20">
        <f t="shared" si="3"/>
        <v>4.8</v>
      </c>
      <c r="X6" s="20">
        <f t="shared" si="3"/>
        <v>2221.46</v>
      </c>
      <c r="Y6" s="21">
        <f>IF(Y7="",NA(),Y7)</f>
        <v>84.3</v>
      </c>
      <c r="Z6" s="21">
        <f t="shared" ref="Z6:AH6" si="4">IF(Z7="",NA(),Z7)</f>
        <v>83.02</v>
      </c>
      <c r="AA6" s="21">
        <f t="shared" si="4"/>
        <v>84.37</v>
      </c>
      <c r="AB6" s="21">
        <f t="shared" si="4"/>
        <v>84.39</v>
      </c>
      <c r="AC6" s="21">
        <f t="shared" si="4"/>
        <v>82.9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70.150000000000006</v>
      </c>
      <c r="BG6" s="21">
        <f t="shared" ref="BG6:BO6" si="7">IF(BG7="",NA(),BG7)</f>
        <v>63.56</v>
      </c>
      <c r="BH6" s="21">
        <f t="shared" si="7"/>
        <v>3.37</v>
      </c>
      <c r="BI6" s="21">
        <f t="shared" si="7"/>
        <v>6.19</v>
      </c>
      <c r="BJ6" s="21">
        <f t="shared" si="7"/>
        <v>6.17</v>
      </c>
      <c r="BK6" s="21">
        <f t="shared" si="7"/>
        <v>855.8</v>
      </c>
      <c r="BL6" s="21">
        <f t="shared" si="7"/>
        <v>789.46</v>
      </c>
      <c r="BM6" s="21">
        <f t="shared" si="7"/>
        <v>826.83</v>
      </c>
      <c r="BN6" s="21">
        <f t="shared" si="7"/>
        <v>867.83</v>
      </c>
      <c r="BO6" s="21">
        <f t="shared" si="7"/>
        <v>791.76</v>
      </c>
      <c r="BP6" s="20" t="str">
        <f>IF(BP7="","",IF(BP7="-","【-】","【"&amp;SUBSTITUTE(TEXT(BP7,"#,##0.00"),"-","△")&amp;"】"))</f>
        <v>【786.37】</v>
      </c>
      <c r="BQ6" s="21">
        <f>IF(BQ7="",NA(),BQ7)</f>
        <v>52.17</v>
      </c>
      <c r="BR6" s="21">
        <f t="shared" ref="BR6:BZ6" si="8">IF(BR7="",NA(),BR7)</f>
        <v>52.18</v>
      </c>
      <c r="BS6" s="21">
        <f t="shared" si="8"/>
        <v>48.19</v>
      </c>
      <c r="BT6" s="21">
        <f t="shared" si="8"/>
        <v>42.96</v>
      </c>
      <c r="BU6" s="21">
        <f t="shared" si="8"/>
        <v>45.63</v>
      </c>
      <c r="BV6" s="21">
        <f t="shared" si="8"/>
        <v>59.8</v>
      </c>
      <c r="BW6" s="21">
        <f t="shared" si="8"/>
        <v>57.77</v>
      </c>
      <c r="BX6" s="21">
        <f t="shared" si="8"/>
        <v>57.31</v>
      </c>
      <c r="BY6" s="21">
        <f t="shared" si="8"/>
        <v>57.08</v>
      </c>
      <c r="BZ6" s="21">
        <f t="shared" si="8"/>
        <v>56.26</v>
      </c>
      <c r="CA6" s="20" t="str">
        <f>IF(CA7="","",IF(CA7="-","【-】","【"&amp;SUBSTITUTE(TEXT(CA7,"#,##0.00"),"-","△")&amp;"】"))</f>
        <v>【60.65】</v>
      </c>
      <c r="CB6" s="21">
        <f>IF(CB7="",NA(),CB7)</f>
        <v>232.81</v>
      </c>
      <c r="CC6" s="21">
        <f t="shared" ref="CC6:CK6" si="9">IF(CC7="",NA(),CC7)</f>
        <v>251.86</v>
      </c>
      <c r="CD6" s="21">
        <f t="shared" si="9"/>
        <v>265.02</v>
      </c>
      <c r="CE6" s="21">
        <f t="shared" si="9"/>
        <v>314.58999999999997</v>
      </c>
      <c r="CF6" s="21">
        <f t="shared" si="9"/>
        <v>285.86</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67.61</v>
      </c>
      <c r="CN6" s="21">
        <f t="shared" ref="CN6:CV6" si="10">IF(CN7="",NA(),CN7)</f>
        <v>62.28</v>
      </c>
      <c r="CO6" s="21">
        <f t="shared" si="10"/>
        <v>64.650000000000006</v>
      </c>
      <c r="CP6" s="21">
        <f t="shared" si="10"/>
        <v>61.74</v>
      </c>
      <c r="CQ6" s="21">
        <f t="shared" si="10"/>
        <v>73.36</v>
      </c>
      <c r="CR6" s="21">
        <f t="shared" si="10"/>
        <v>51.75</v>
      </c>
      <c r="CS6" s="21">
        <f t="shared" si="10"/>
        <v>50.68</v>
      </c>
      <c r="CT6" s="21">
        <f t="shared" si="10"/>
        <v>50.14</v>
      </c>
      <c r="CU6" s="21">
        <f t="shared" si="10"/>
        <v>54.83</v>
      </c>
      <c r="CV6" s="21">
        <f t="shared" si="10"/>
        <v>66.53</v>
      </c>
      <c r="CW6" s="20" t="str">
        <f>IF(CW7="","",IF(CW7="-","【-】","【"&amp;SUBSTITUTE(TEXT(CW7,"#,##0.00"),"-","△")&amp;"】"))</f>
        <v>【61.14】</v>
      </c>
      <c r="CX6" s="21">
        <f>IF(CX7="",NA(),CX7)</f>
        <v>92.88</v>
      </c>
      <c r="CY6" s="21">
        <f t="shared" ref="CY6:DG6" si="11">IF(CY7="",NA(),CY7)</f>
        <v>92.87</v>
      </c>
      <c r="CZ6" s="21">
        <f t="shared" si="11"/>
        <v>93.47</v>
      </c>
      <c r="DA6" s="21">
        <f t="shared" si="11"/>
        <v>93.48</v>
      </c>
      <c r="DB6" s="21">
        <f t="shared" si="11"/>
        <v>93.48</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2">
      <c r="A7" s="14"/>
      <c r="B7" s="23">
        <v>2021</v>
      </c>
      <c r="C7" s="23">
        <v>242012</v>
      </c>
      <c r="D7" s="23">
        <v>47</v>
      </c>
      <c r="E7" s="23">
        <v>17</v>
      </c>
      <c r="F7" s="23">
        <v>5</v>
      </c>
      <c r="G7" s="23">
        <v>0</v>
      </c>
      <c r="H7" s="23" t="s">
        <v>98</v>
      </c>
      <c r="I7" s="23" t="s">
        <v>99</v>
      </c>
      <c r="J7" s="23" t="s">
        <v>100</v>
      </c>
      <c r="K7" s="23" t="s">
        <v>101</v>
      </c>
      <c r="L7" s="23" t="s">
        <v>102</v>
      </c>
      <c r="M7" s="23" t="s">
        <v>103</v>
      </c>
      <c r="N7" s="24" t="s">
        <v>104</v>
      </c>
      <c r="O7" s="24" t="s">
        <v>105</v>
      </c>
      <c r="P7" s="24">
        <v>3.91</v>
      </c>
      <c r="Q7" s="24">
        <v>100</v>
      </c>
      <c r="R7" s="24">
        <v>3190</v>
      </c>
      <c r="S7" s="24">
        <v>274065</v>
      </c>
      <c r="T7" s="24">
        <v>711.18</v>
      </c>
      <c r="U7" s="24">
        <v>385.37</v>
      </c>
      <c r="V7" s="24">
        <v>10663</v>
      </c>
      <c r="W7" s="24">
        <v>4.8</v>
      </c>
      <c r="X7" s="24">
        <v>2221.46</v>
      </c>
      <c r="Y7" s="24">
        <v>84.3</v>
      </c>
      <c r="Z7" s="24">
        <v>83.02</v>
      </c>
      <c r="AA7" s="24">
        <v>84.37</v>
      </c>
      <c r="AB7" s="24">
        <v>84.39</v>
      </c>
      <c r="AC7" s="24">
        <v>82.9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70.150000000000006</v>
      </c>
      <c r="BG7" s="24">
        <v>63.56</v>
      </c>
      <c r="BH7" s="24">
        <v>3.37</v>
      </c>
      <c r="BI7" s="24">
        <v>6.19</v>
      </c>
      <c r="BJ7" s="24">
        <v>6.17</v>
      </c>
      <c r="BK7" s="24">
        <v>855.8</v>
      </c>
      <c r="BL7" s="24">
        <v>789.46</v>
      </c>
      <c r="BM7" s="24">
        <v>826.83</v>
      </c>
      <c r="BN7" s="24">
        <v>867.83</v>
      </c>
      <c r="BO7" s="24">
        <v>791.76</v>
      </c>
      <c r="BP7" s="24">
        <v>786.37</v>
      </c>
      <c r="BQ7" s="24">
        <v>52.17</v>
      </c>
      <c r="BR7" s="24">
        <v>52.18</v>
      </c>
      <c r="BS7" s="24">
        <v>48.19</v>
      </c>
      <c r="BT7" s="24">
        <v>42.96</v>
      </c>
      <c r="BU7" s="24">
        <v>45.63</v>
      </c>
      <c r="BV7" s="24">
        <v>59.8</v>
      </c>
      <c r="BW7" s="24">
        <v>57.77</v>
      </c>
      <c r="BX7" s="24">
        <v>57.31</v>
      </c>
      <c r="BY7" s="24">
        <v>57.08</v>
      </c>
      <c r="BZ7" s="24">
        <v>56.26</v>
      </c>
      <c r="CA7" s="24">
        <v>60.65</v>
      </c>
      <c r="CB7" s="24">
        <v>232.81</v>
      </c>
      <c r="CC7" s="24">
        <v>251.86</v>
      </c>
      <c r="CD7" s="24">
        <v>265.02</v>
      </c>
      <c r="CE7" s="24">
        <v>314.58999999999997</v>
      </c>
      <c r="CF7" s="24">
        <v>285.86</v>
      </c>
      <c r="CG7" s="24">
        <v>263.76</v>
      </c>
      <c r="CH7" s="24">
        <v>274.35000000000002</v>
      </c>
      <c r="CI7" s="24">
        <v>273.52</v>
      </c>
      <c r="CJ7" s="24">
        <v>274.99</v>
      </c>
      <c r="CK7" s="24">
        <v>282.08999999999997</v>
      </c>
      <c r="CL7" s="24">
        <v>256.97000000000003</v>
      </c>
      <c r="CM7" s="24">
        <v>67.61</v>
      </c>
      <c r="CN7" s="24">
        <v>62.28</v>
      </c>
      <c r="CO7" s="24">
        <v>64.650000000000006</v>
      </c>
      <c r="CP7" s="24">
        <v>61.74</v>
      </c>
      <c r="CQ7" s="24">
        <v>73.36</v>
      </c>
      <c r="CR7" s="24">
        <v>51.75</v>
      </c>
      <c r="CS7" s="24">
        <v>50.68</v>
      </c>
      <c r="CT7" s="24">
        <v>50.14</v>
      </c>
      <c r="CU7" s="24">
        <v>54.83</v>
      </c>
      <c r="CV7" s="24">
        <v>66.53</v>
      </c>
      <c r="CW7" s="24">
        <v>61.14</v>
      </c>
      <c r="CX7" s="24">
        <v>92.88</v>
      </c>
      <c r="CY7" s="24">
        <v>92.87</v>
      </c>
      <c r="CZ7" s="24">
        <v>93.47</v>
      </c>
      <c r="DA7" s="24">
        <v>93.48</v>
      </c>
      <c r="DB7" s="24">
        <v>93.48</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111</v>
      </c>
    </row>
    <row r="12" spans="1:145" x14ac:dyDescent="0.2">
      <c r="B12">
        <v>1</v>
      </c>
      <c r="C12">
        <v>1</v>
      </c>
      <c r="D12">
        <v>1</v>
      </c>
      <c r="E12">
        <v>2</v>
      </c>
      <c r="F12">
        <v>3</v>
      </c>
      <c r="G12" t="s">
        <v>112</v>
      </c>
    </row>
    <row r="13" spans="1:145" x14ac:dyDescent="0.2">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高士　健一(P5311)</cp:lastModifiedBy>
  <cp:lastPrinted>2023-01-11T23:41:22Z</cp:lastPrinted>
  <dcterms:created xsi:type="dcterms:W3CDTF">2022-12-01T01:58:21Z</dcterms:created>
  <dcterms:modified xsi:type="dcterms:W3CDTF">2023-01-11T23:41:23Z</dcterms:modified>
  <cp:category/>
</cp:coreProperties>
</file>