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pid3185\Documents\高士（総合）\04下水\08_経営比較分析\R3経営比較分析\"/>
    </mc:Choice>
  </mc:AlternateContent>
  <xr:revisionPtr revIDLastSave="0" documentId="13_ncr:1_{C2D92769-CD09-4456-9E7C-6AD0B8F8EF45}" xr6:coauthVersionLast="36" xr6:coauthVersionMax="36" xr10:uidLastSave="{00000000-0000-0000-0000-000000000000}"/>
  <workbookProtection workbookAlgorithmName="SHA-512" workbookHashValue="jIr74pSCmh4ptORKrk86pCMoUu9VhT7/KB/tapRBmVoN+kkApVk+GEnsw8Z1z4jSW1yQjBElRKPcx3zAGXIVmA==" workbookSaltValue="gUk6Wh2tJRpkWaX4zaoa4g==" workbookSpinCount="100000" lockStructure="1"/>
  <bookViews>
    <workbookView xWindow="0" yWindow="0" windowWidth="15360" windowHeight="763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H86" i="4"/>
  <c r="E86" i="4"/>
  <c r="AL10" i="4"/>
  <c r="I10" i="4"/>
  <c r="AT8" i="4"/>
  <c r="AL8" i="4"/>
  <c r="P8" i="4"/>
</calcChain>
</file>

<file path=xl/sharedStrings.xml><?xml version="1.0" encoding="utf-8"?>
<sst xmlns="http://schemas.openxmlformats.org/spreadsheetml/2006/main" count="252" uniqueCount="118">
  <si>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</si>
  <si>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</si>
  <si>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</si>
  <si>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</si>
  <si>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</si>
  <si>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</si>
  <si>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</si>
  <si>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</si>
  <si>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</si>
  <si>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</si>
  <si>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</si>
  <si>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</si>
  <si>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</si>
  <si>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</si>
  <si>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</si>
  <si>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</si>
  <si>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</si>
  <si>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</si>
  <si>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</si>
  <si>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</si>
  <si>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</si>
  <si>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</si>
  <si>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</si>
  <si>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</si>
  <si>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</si>
  <si>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</si>
  <si>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</si>
  <si>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</si>
  <si>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</si>
  <si>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</si>
  <si>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</si>
  <si>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</si>
  <si>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</si>
  <si>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</si>
  <si>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</si>
  <si>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</si>
  <si>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</si>
  <si>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</si>
  <si>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</si>
  <si>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</si>
  <si>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</si>
  <si>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</si>
  <si>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</si>
  <si>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</si>
  <si>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</si>
  <si>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</si>
  <si>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</si>
  <si>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</si>
  <si>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</si>
  <si>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</si>
  <si>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</si>
  <si>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</si>
  <si>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</si>
  <si>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</si>
  <si>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</si>
  <si>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</si>
  <si>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</si>
  <si>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</si>
  <si>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</si>
  <si>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</si>
  <si>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</si>
  <si>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</si>
  <si>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</si>
  <si>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</si>
  <si>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</si>
  <si>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</si>
  <si>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</si>
  <si>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</si>
  <si>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</si>
  <si>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</si>
  <si>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</si>
  <si>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</si>
  <si>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</si>
  <si>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</si>
  <si>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</si>
  <si>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</si>
  <si>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</si>
  <si>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</si>
  <si>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</si>
  <si>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</si>
  <si>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</si>
  <si>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</si>
  <si>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</si>
  <si>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</si>
  <si>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</si>
  <si>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</si>
  <si>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</si>
  <si>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</si>
  <si>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</si>
  <si>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</si>
  <si>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</si>
  <si>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</si>
  <si>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</si>
  <si>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</si>
  <si>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</si>
  <si>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</si>
  <si>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</si>
  <si>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</si>
  <si>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</si>
  <si>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</si>
  <si>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</si>
  <si>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</si>
  <si>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</si>
  <si>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</si>
  <si>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</si>
  <si>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</si>
  <si>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</si>
  <si>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</si>
  <si>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</si>
  <si>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</si>
  <si>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</si>
  <si>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</si>
  <si>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</si>
  <si>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</si>
  <si>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</si>
  <si>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施設数が多く、点在しており、設置時期や規模も様々なため、合理的に更新を行うことが難しい状況である。今後、新設と帰属の状況等を勘案し、更新計画の策定を検討する必要がある。</t>
  </si>
  <si>
    <t>　本市の施設は帰属の割合が高く、資本費に比べて維持管理費が高いと思われる。そのため、類似団体と比較して汚水処理原価が高く、経費回収率が不良である。加えて、処理区域も広く、点在する施設において維持管理費は今後も増加傾向である。
　今後は更なる費用縮減と共に適正な使用料について検討を行う必要がある。</t>
  </si>
  <si>
    <t>　収益的収支比率は使用料収入の約2.5倍に当たる一般会計繰入金によりほぼ100%となっているが、経費回収率は100%を大幅に下回っており、汚水処理費用が使用料で賄えていない状況である。今後も対象戸数の増加により、点在する施設の維持管理費が増加し、指標の悪化が予測されるため、効率的な事業運営に向けての検討が必要である。
　企業債残高対事業規模比率は、対前年度比0.56P減少し、類似団体平均値と比較して360P以上低く、良好である。今後は帰属分の使用料収入の増加が緩やかになり、新設設置に伴う地方債の発行額が累積されるため、当該数値は悪化することが予測される。
　汚水処理原価は、類似団体平均値と比較して167.25円上回っており、費用の縮減が課題である。
　水洗化率は、現在処理区域内人口の数値を市営浄化槽対象区域内人口から市営浄化槽設置人口に見直したことにより、100％となった。</t>
    <rPh sb="186" eb="188">
      <t>ゲンショウ</t>
    </rPh>
    <rPh sb="339" eb="341">
      <t>ゲンザイ</t>
    </rPh>
    <rPh sb="341" eb="346">
      <t>ショリクイキナイ</t>
    </rPh>
    <rPh sb="346" eb="348">
      <t>ジンコウ</t>
    </rPh>
    <rPh sb="349" eb="351">
      <t>スウチ</t>
    </rPh>
    <rPh sb="352" eb="357">
      <t>シエイジョウカソウ</t>
    </rPh>
    <rPh sb="357" eb="359">
      <t>タイショウ</t>
    </rPh>
    <rPh sb="359" eb="361">
      <t>クイキ</t>
    </rPh>
    <rPh sb="361" eb="362">
      <t>ナイ</t>
    </rPh>
    <rPh sb="362" eb="364">
      <t>ジンコウ</t>
    </rPh>
    <rPh sb="366" eb="371">
      <t>シエイジョウカソウ</t>
    </rPh>
    <rPh sb="371" eb="373">
      <t>セッチ</t>
    </rPh>
    <rPh sb="373" eb="375">
      <t>ジンコウ</t>
    </rPh>
    <rPh sb="376" eb="378">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</si>
</sst>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95-47D6-A1A6-AA42A79B640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395-47D6-A1A6-AA42A79B640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008-4B48-A3A6-5539C8337B9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55.96</c:v>
                </c:pt>
                <c:pt idx="3">
                  <c:v>56.45</c:v>
                </c:pt>
                <c:pt idx="4">
                  <c:v>58.26</c:v>
                </c:pt>
              </c:numCache>
            </c:numRef>
          </c:val>
          <c:smooth val="0"/>
          <c:extLst>
            <c:ext xmlns:c16="http://schemas.microsoft.com/office/drawing/2014/chart" uri="{C3380CC4-5D6E-409C-BE32-E72D297353CC}">
              <c16:uniqueId val="{00000001-4008-4B48-A3A6-5539C8337B9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17.899999999999999</c:v>
                </c:pt>
                <c:pt idx="1">
                  <c:v>17.809999999999999</c:v>
                </c:pt>
                <c:pt idx="2">
                  <c:v>18.5</c:v>
                </c:pt>
                <c:pt idx="3">
                  <c:v>18.09</c:v>
                </c:pt>
                <c:pt idx="4">
                  <c:v>100</c:v>
                </c:pt>
              </c:numCache>
            </c:numRef>
          </c:val>
          <c:extLst>
            <c:ext xmlns:c16="http://schemas.microsoft.com/office/drawing/2014/chart" uri="{C3380CC4-5D6E-409C-BE32-E72D297353CC}">
              <c16:uniqueId val="{00000000-DFA6-49AC-A656-678D7CE4BBF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60.12</c:v>
                </c:pt>
                <c:pt idx="3">
                  <c:v>54.99</c:v>
                </c:pt>
                <c:pt idx="4">
                  <c:v>66.430000000000007</c:v>
                </c:pt>
              </c:numCache>
            </c:numRef>
          </c:val>
          <c:smooth val="0"/>
          <c:extLst>
            <c:ext xmlns:c16="http://schemas.microsoft.com/office/drawing/2014/chart" uri="{C3380CC4-5D6E-409C-BE32-E72D297353CC}">
              <c16:uniqueId val="{00000001-DFA6-49AC-A656-678D7CE4BBF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102.16</c:v>
                </c:pt>
                <c:pt idx="1">
                  <c:v>101.23</c:v>
                </c:pt>
                <c:pt idx="2">
                  <c:v>100.36</c:v>
                </c:pt>
                <c:pt idx="3">
                  <c:v>99.97</c:v>
                </c:pt>
                <c:pt idx="4">
                  <c:v>100.1</c:v>
                </c:pt>
              </c:numCache>
            </c:numRef>
          </c:val>
          <c:extLst>
            <c:ext xmlns:c16="http://schemas.microsoft.com/office/drawing/2014/chart" uri="{C3380CC4-5D6E-409C-BE32-E72D297353CC}">
              <c16:uniqueId val="{00000000-28A7-4ACE-8ED8-C382352B0AF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A7-4ACE-8ED8-C382352B0AF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85-4ED1-8DB0-CB18FC5141F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85-4ED1-8DB0-CB18FC5141F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35-468F-8F6B-C27CEC0723E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35-468F-8F6B-C27CEC0723E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90-46A0-9D5B-82229830984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90-46A0-9D5B-82229830984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CD-4C2B-9C2C-BD5F535C219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CD-4C2B-9C2C-BD5F535C219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44.7</c:v>
                </c:pt>
                <c:pt idx="1">
                  <c:v>36.43</c:v>
                </c:pt>
                <c:pt idx="2">
                  <c:v>18.41</c:v>
                </c:pt>
                <c:pt idx="3">
                  <c:v>31.4</c:v>
                </c:pt>
                <c:pt idx="4">
                  <c:v>30.84</c:v>
                </c:pt>
              </c:numCache>
            </c:numRef>
          </c:val>
          <c:extLst>
            <c:ext xmlns:c16="http://schemas.microsoft.com/office/drawing/2014/chart" uri="{C3380CC4-5D6E-409C-BE32-E72D297353CC}">
              <c16:uniqueId val="{00000000-A42D-42FB-B882-74523985A02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421.25</c:v>
                </c:pt>
                <c:pt idx="3">
                  <c:v>398.42</c:v>
                </c:pt>
                <c:pt idx="4">
                  <c:v>393.35</c:v>
                </c:pt>
              </c:numCache>
            </c:numRef>
          </c:val>
          <c:smooth val="0"/>
          <c:extLst>
            <c:ext xmlns:c16="http://schemas.microsoft.com/office/drawing/2014/chart" uri="{C3380CC4-5D6E-409C-BE32-E72D297353CC}">
              <c16:uniqueId val="{00000001-A42D-42FB-B882-74523985A02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25.13</c:v>
                </c:pt>
                <c:pt idx="1">
                  <c:v>23.92</c:v>
                </c:pt>
                <c:pt idx="2">
                  <c:v>26.24</c:v>
                </c:pt>
                <c:pt idx="3">
                  <c:v>29.73</c:v>
                </c:pt>
                <c:pt idx="4">
                  <c:v>29.36</c:v>
                </c:pt>
              </c:numCache>
            </c:numRef>
          </c:val>
          <c:extLst>
            <c:ext xmlns:c16="http://schemas.microsoft.com/office/drawing/2014/chart" uri="{C3380CC4-5D6E-409C-BE32-E72D297353CC}">
              <c16:uniqueId val="{00000000-E6EC-48C7-A3A4-1640800CD1B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53.23</c:v>
                </c:pt>
                <c:pt idx="3">
                  <c:v>50.7</c:v>
                </c:pt>
                <c:pt idx="4">
                  <c:v>48.13</c:v>
                </c:pt>
              </c:numCache>
            </c:numRef>
          </c:val>
          <c:smooth val="0"/>
          <c:extLst>
            <c:ext xmlns:c16="http://schemas.microsoft.com/office/drawing/2014/chart" uri="{C3380CC4-5D6E-409C-BE32-E72D297353CC}">
              <c16:uniqueId val="{00000001-E6EC-48C7-A3A4-1640800CD1B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519.66999999999996</c:v>
                </c:pt>
                <c:pt idx="1">
                  <c:v>622.28</c:v>
                </c:pt>
                <c:pt idx="2">
                  <c:v>662.97</c:v>
                </c:pt>
                <c:pt idx="3">
                  <c:v>463.16</c:v>
                </c:pt>
                <c:pt idx="4">
                  <c:v>468.79</c:v>
                </c:pt>
              </c:numCache>
            </c:numRef>
          </c:val>
          <c:extLst>
            <c:ext xmlns:c16="http://schemas.microsoft.com/office/drawing/2014/chart" uri="{C3380CC4-5D6E-409C-BE32-E72D297353CC}">
              <c16:uniqueId val="{00000000-F1DD-4CB4-95D3-32DB48BF869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283.3</c:v>
                </c:pt>
                <c:pt idx="3">
                  <c:v>289.81</c:v>
                </c:pt>
                <c:pt idx="4">
                  <c:v>301.54000000000002</c:v>
                </c:pt>
              </c:numCache>
            </c:numRef>
          </c:val>
          <c:smooth val="0"/>
          <c:extLst>
            <c:ext xmlns:c16="http://schemas.microsoft.com/office/drawing/2014/chart" uri="{C3380CC4-5D6E-409C-BE32-E72D297353CC}">
              <c16:uniqueId val="{00000001-F1DD-4CB4-95D3-32DB48BF869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W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データ!H6</f>
        <v>三重県　津市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K3</v>
      </c>
      <c r="X8" s="66"/>
      <c r="Y8" s="66"/>
      <c r="Z8" s="66"/>
      <c r="AA8" s="66"/>
      <c r="AB8" s="66"/>
      <c r="AC8" s="66"/>
      <c r="AD8" s="67" t="str">
        <f>データ!$M$6</f>
        <v>非設置</v>
      </c>
      <c r="AE8" s="67"/>
      <c r="AF8" s="67"/>
      <c r="AG8" s="67"/>
      <c r="AH8" s="67"/>
      <c r="AI8" s="67"/>
      <c r="AJ8" s="67"/>
      <c r="AK8" s="3"/>
      <c r="AL8" s="55">
        <f>データ!S6</f>
        <v>274065</v>
      </c>
      <c r="AM8" s="55"/>
      <c r="AN8" s="55"/>
      <c r="AO8" s="55"/>
      <c r="AP8" s="55"/>
      <c r="AQ8" s="55"/>
      <c r="AR8" s="55"/>
      <c r="AS8" s="55"/>
      <c r="AT8" s="54">
        <f>データ!T6</f>
        <v>711.18</v>
      </c>
      <c r="AU8" s="54"/>
      <c r="AV8" s="54"/>
      <c r="AW8" s="54"/>
      <c r="AX8" s="54"/>
      <c r="AY8" s="54"/>
      <c r="AZ8" s="54"/>
      <c r="BA8" s="54"/>
      <c r="BB8" s="54">
        <f>データ!U6</f>
        <v>385.37</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2">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2">
      <c r="A10" s="2"/>
      <c r="B10" s="54" t="str">
        <f>データ!N6</f>
        <v>-</v>
      </c>
      <c r="C10" s="54"/>
      <c r="D10" s="54"/>
      <c r="E10" s="54"/>
      <c r="F10" s="54"/>
      <c r="G10" s="54"/>
      <c r="H10" s="54"/>
      <c r="I10" s="54" t="str">
        <f>データ!O6</f>
        <v>該当数値なし</v>
      </c>
      <c r="J10" s="54"/>
      <c r="K10" s="54"/>
      <c r="L10" s="54"/>
      <c r="M10" s="54"/>
      <c r="N10" s="54"/>
      <c r="O10" s="54"/>
      <c r="P10" s="54">
        <f>データ!P6</f>
        <v>2.74</v>
      </c>
      <c r="Q10" s="54"/>
      <c r="R10" s="54"/>
      <c r="S10" s="54"/>
      <c r="T10" s="54"/>
      <c r="U10" s="54"/>
      <c r="V10" s="54"/>
      <c r="W10" s="54">
        <f>データ!Q6</f>
        <v>100</v>
      </c>
      <c r="X10" s="54"/>
      <c r="Y10" s="54"/>
      <c r="Z10" s="54"/>
      <c r="AA10" s="54"/>
      <c r="AB10" s="54"/>
      <c r="AC10" s="54"/>
      <c r="AD10" s="55">
        <f>データ!R6</f>
        <v>2519</v>
      </c>
      <c r="AE10" s="55"/>
      <c r="AF10" s="55"/>
      <c r="AG10" s="55"/>
      <c r="AH10" s="55"/>
      <c r="AI10" s="55"/>
      <c r="AJ10" s="55"/>
      <c r="AK10" s="2"/>
      <c r="AL10" s="55">
        <f>データ!V6</f>
        <v>7484</v>
      </c>
      <c r="AM10" s="55"/>
      <c r="AN10" s="55"/>
      <c r="AO10" s="55"/>
      <c r="AP10" s="55"/>
      <c r="AQ10" s="55"/>
      <c r="AR10" s="55"/>
      <c r="AS10" s="55"/>
      <c r="AT10" s="54">
        <f>データ!W6</f>
        <v>632.41</v>
      </c>
      <c r="AU10" s="54"/>
      <c r="AV10" s="54"/>
      <c r="AW10" s="54"/>
      <c r="AX10" s="54"/>
      <c r="AY10" s="54"/>
      <c r="AZ10" s="54"/>
      <c r="BA10" s="54"/>
      <c r="BB10" s="54">
        <f>データ!X6</f>
        <v>11.83</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43</v>
      </c>
      <c r="N86" s="12" t="s">
        <v>43</v>
      </c>
      <c r="O86" s="12" t="str">
        <f>データ!EO6</f>
        <v>【-】</v>
      </c>
    </row>
  </sheetData>
  <sheetProtection algorithmName="SHA-512" hashValue="tgrOBA7ENerjTHavv27y/78z7uPoDjJdSxI/QyZHX5AJHKTn/miKyOTOFL8QGwoVxzswyMAnqc2tZtUiFaAVHw==" saltValue="5QLfhB0Mr9Fq8/KP/GAyd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2">
      <c r="A6" s="14" t="s">
        <v>95</v>
      </c>
      <c r="B6" s="19">
        <f>B7</f>
        <v>2021</v>
      </c>
      <c r="C6" s="19">
        <f t="shared" ref="C6:X6" si="3">C7</f>
        <v>242012</v>
      </c>
      <c r="D6" s="19">
        <f t="shared" si="3"/>
        <v>47</v>
      </c>
      <c r="E6" s="19">
        <f t="shared" si="3"/>
        <v>18</v>
      </c>
      <c r="F6" s="19">
        <f t="shared" si="3"/>
        <v>0</v>
      </c>
      <c r="G6" s="19">
        <f t="shared" si="3"/>
        <v>0</v>
      </c>
      <c r="H6" s="19" t="str">
        <f t="shared" si="3"/>
        <v>三重県　津市</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2.74</v>
      </c>
      <c r="Q6" s="20">
        <f t="shared" si="3"/>
        <v>100</v>
      </c>
      <c r="R6" s="20">
        <f t="shared" si="3"/>
        <v>2519</v>
      </c>
      <c r="S6" s="20">
        <f t="shared" si="3"/>
        <v>274065</v>
      </c>
      <c r="T6" s="20">
        <f t="shared" si="3"/>
        <v>711.18</v>
      </c>
      <c r="U6" s="20">
        <f t="shared" si="3"/>
        <v>385.37</v>
      </c>
      <c r="V6" s="20">
        <f t="shared" si="3"/>
        <v>7484</v>
      </c>
      <c r="W6" s="20">
        <f t="shared" si="3"/>
        <v>632.41</v>
      </c>
      <c r="X6" s="20">
        <f t="shared" si="3"/>
        <v>11.83</v>
      </c>
      <c r="Y6" s="21">
        <f>IF(Y7="",NA(),Y7)</f>
        <v>102.16</v>
      </c>
      <c r="Z6" s="21">
        <f t="shared" ref="Z6:AH6" si="4">IF(Z7="",NA(),Z7)</f>
        <v>101.23</v>
      </c>
      <c r="AA6" s="21">
        <f t="shared" si="4"/>
        <v>100.36</v>
      </c>
      <c r="AB6" s="21">
        <f t="shared" si="4"/>
        <v>99.97</v>
      </c>
      <c r="AC6" s="21">
        <f t="shared" si="4"/>
        <v>100.1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44.7</v>
      </c>
      <c r="BG6" s="21">
        <f t="shared" ref="BG6:BO6" si="7">IF(BG7="",NA(),BG7)</f>
        <v>36.43</v>
      </c>
      <c r="BH6" s="21">
        <f t="shared" si="7"/>
        <v>18.41</v>
      </c>
      <c r="BI6" s="21">
        <f t="shared" si="7"/>
        <v>31.4</v>
      </c>
      <c r="BJ6" s="21">
        <f t="shared" si="7"/>
        <v>30.84</v>
      </c>
      <c r="BK6" s="21">
        <f t="shared" si="7"/>
        <v>407.42</v>
      </c>
      <c r="BL6" s="21">
        <f t="shared" si="7"/>
        <v>386.46</v>
      </c>
      <c r="BM6" s="21">
        <f t="shared" si="7"/>
        <v>421.25</v>
      </c>
      <c r="BN6" s="21">
        <f t="shared" si="7"/>
        <v>398.42</v>
      </c>
      <c r="BO6" s="21">
        <f t="shared" si="7"/>
        <v>393.35</v>
      </c>
      <c r="BP6" s="20" t="str">
        <f>IF(BP7="","",IF(BP7="-","【-】","【"&amp;SUBSTITUTE(TEXT(BP7,"#,##0.00"),"-","△")&amp;"】"))</f>
        <v>【310.14】</v>
      </c>
      <c r="BQ6" s="21">
        <f>IF(BQ7="",NA(),BQ7)</f>
        <v>25.13</v>
      </c>
      <c r="BR6" s="21">
        <f t="shared" ref="BR6:BZ6" si="8">IF(BR7="",NA(),BR7)</f>
        <v>23.92</v>
      </c>
      <c r="BS6" s="21">
        <f t="shared" si="8"/>
        <v>26.24</v>
      </c>
      <c r="BT6" s="21">
        <f t="shared" si="8"/>
        <v>29.73</v>
      </c>
      <c r="BU6" s="21">
        <f t="shared" si="8"/>
        <v>29.36</v>
      </c>
      <c r="BV6" s="21">
        <f t="shared" si="8"/>
        <v>57.08</v>
      </c>
      <c r="BW6" s="21">
        <f t="shared" si="8"/>
        <v>55.85</v>
      </c>
      <c r="BX6" s="21">
        <f t="shared" si="8"/>
        <v>53.23</v>
      </c>
      <c r="BY6" s="21">
        <f t="shared" si="8"/>
        <v>50.7</v>
      </c>
      <c r="BZ6" s="21">
        <f t="shared" si="8"/>
        <v>48.13</v>
      </c>
      <c r="CA6" s="20" t="str">
        <f>IF(CA7="","",IF(CA7="-","【-】","【"&amp;SUBSTITUTE(TEXT(CA7,"#,##0.00"),"-","△")&amp;"】"))</f>
        <v>【57.71】</v>
      </c>
      <c r="CB6" s="21">
        <f>IF(CB7="",NA(),CB7)</f>
        <v>519.66999999999996</v>
      </c>
      <c r="CC6" s="21">
        <f t="shared" ref="CC6:CK6" si="9">IF(CC7="",NA(),CC7)</f>
        <v>622.28</v>
      </c>
      <c r="CD6" s="21">
        <f t="shared" si="9"/>
        <v>662.97</v>
      </c>
      <c r="CE6" s="21">
        <f t="shared" si="9"/>
        <v>463.16</v>
      </c>
      <c r="CF6" s="21">
        <f t="shared" si="9"/>
        <v>468.79</v>
      </c>
      <c r="CG6" s="21">
        <f t="shared" si="9"/>
        <v>286.86</v>
      </c>
      <c r="CH6" s="21">
        <f t="shared" si="9"/>
        <v>287.91000000000003</v>
      </c>
      <c r="CI6" s="21">
        <f t="shared" si="9"/>
        <v>283.3</v>
      </c>
      <c r="CJ6" s="21">
        <f t="shared" si="9"/>
        <v>289.81</v>
      </c>
      <c r="CK6" s="21">
        <f t="shared" si="9"/>
        <v>301.54000000000002</v>
      </c>
      <c r="CL6" s="20" t="str">
        <f>IF(CL7="","",IF(CL7="-","【-】","【"&amp;SUBSTITUTE(TEXT(CL7,"#,##0.00"),"-","△")&amp;"】"))</f>
        <v>【286.17】</v>
      </c>
      <c r="CM6" s="21" t="str">
        <f>IF(CM7="",NA(),CM7)</f>
        <v>-</v>
      </c>
      <c r="CN6" s="21" t="str">
        <f t="shared" ref="CN6:CV6" si="10">IF(CN7="",NA(),CN7)</f>
        <v>-</v>
      </c>
      <c r="CO6" s="21" t="str">
        <f t="shared" si="10"/>
        <v>-</v>
      </c>
      <c r="CP6" s="21" t="str">
        <f t="shared" si="10"/>
        <v>-</v>
      </c>
      <c r="CQ6" s="21" t="str">
        <f t="shared" si="10"/>
        <v>-</v>
      </c>
      <c r="CR6" s="21">
        <f t="shared" si="10"/>
        <v>57.22</v>
      </c>
      <c r="CS6" s="21">
        <f t="shared" si="10"/>
        <v>54.93</v>
      </c>
      <c r="CT6" s="21">
        <f t="shared" si="10"/>
        <v>55.96</v>
      </c>
      <c r="CU6" s="21">
        <f t="shared" si="10"/>
        <v>56.45</v>
      </c>
      <c r="CV6" s="21">
        <f t="shared" si="10"/>
        <v>58.26</v>
      </c>
      <c r="CW6" s="20" t="str">
        <f>IF(CW7="","",IF(CW7="-","【-】","【"&amp;SUBSTITUTE(TEXT(CW7,"#,##0.00"),"-","△")&amp;"】"))</f>
        <v>【56.80】</v>
      </c>
      <c r="CX6" s="21">
        <f>IF(CX7="",NA(),CX7)</f>
        <v>17.899999999999999</v>
      </c>
      <c r="CY6" s="21">
        <f t="shared" ref="CY6:DG6" si="11">IF(CY7="",NA(),CY7)</f>
        <v>17.809999999999999</v>
      </c>
      <c r="CZ6" s="21">
        <f t="shared" si="11"/>
        <v>18.5</v>
      </c>
      <c r="DA6" s="21">
        <f t="shared" si="11"/>
        <v>18.09</v>
      </c>
      <c r="DB6" s="21">
        <f t="shared" si="11"/>
        <v>100</v>
      </c>
      <c r="DC6" s="21">
        <f t="shared" si="11"/>
        <v>67.290000000000006</v>
      </c>
      <c r="DD6" s="21">
        <f t="shared" si="11"/>
        <v>65.569999999999993</v>
      </c>
      <c r="DE6" s="21">
        <f t="shared" si="11"/>
        <v>60.12</v>
      </c>
      <c r="DF6" s="21">
        <f t="shared" si="11"/>
        <v>54.99</v>
      </c>
      <c r="DG6" s="21">
        <f t="shared" si="11"/>
        <v>66.430000000000007</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2021</v>
      </c>
      <c r="C7" s="23">
        <v>242012</v>
      </c>
      <c r="D7" s="23">
        <v>47</v>
      </c>
      <c r="E7" s="23">
        <v>18</v>
      </c>
      <c r="F7" s="23">
        <v>0</v>
      </c>
      <c r="G7" s="23">
        <v>0</v>
      </c>
      <c r="H7" s="23" t="s">
        <v>96</v>
      </c>
      <c r="I7" s="23" t="s">
        <v>97</v>
      </c>
      <c r="J7" s="23" t="s">
        <v>98</v>
      </c>
      <c r="K7" s="23" t="s">
        <v>99</v>
      </c>
      <c r="L7" s="23" t="s">
        <v>100</v>
      </c>
      <c r="M7" s="23" t="s">
        <v>101</v>
      </c>
      <c r="N7" s="24" t="s">
        <v>102</v>
      </c>
      <c r="O7" s="24" t="s">
        <v>103</v>
      </c>
      <c r="P7" s="24">
        <v>2.74</v>
      </c>
      <c r="Q7" s="24">
        <v>100</v>
      </c>
      <c r="R7" s="24">
        <v>2519</v>
      </c>
      <c r="S7" s="24">
        <v>274065</v>
      </c>
      <c r="T7" s="24">
        <v>711.18</v>
      </c>
      <c r="U7" s="24">
        <v>385.37</v>
      </c>
      <c r="V7" s="24">
        <v>7484</v>
      </c>
      <c r="W7" s="24">
        <v>632.41</v>
      </c>
      <c r="X7" s="24">
        <v>11.83</v>
      </c>
      <c r="Y7" s="24">
        <v>102.16</v>
      </c>
      <c r="Z7" s="24">
        <v>101.23</v>
      </c>
      <c r="AA7" s="24">
        <v>100.36</v>
      </c>
      <c r="AB7" s="24">
        <v>99.97</v>
      </c>
      <c r="AC7" s="24">
        <v>100.1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44.7</v>
      </c>
      <c r="BG7" s="24">
        <v>36.43</v>
      </c>
      <c r="BH7" s="24">
        <v>18.41</v>
      </c>
      <c r="BI7" s="24">
        <v>31.4</v>
      </c>
      <c r="BJ7" s="24">
        <v>30.84</v>
      </c>
      <c r="BK7" s="24">
        <v>407.42</v>
      </c>
      <c r="BL7" s="24">
        <v>386.46</v>
      </c>
      <c r="BM7" s="24">
        <v>421.25</v>
      </c>
      <c r="BN7" s="24">
        <v>398.42</v>
      </c>
      <c r="BO7" s="24">
        <v>393.35</v>
      </c>
      <c r="BP7" s="24">
        <v>310.14</v>
      </c>
      <c r="BQ7" s="24">
        <v>25.13</v>
      </c>
      <c r="BR7" s="24">
        <v>23.92</v>
      </c>
      <c r="BS7" s="24">
        <v>26.24</v>
      </c>
      <c r="BT7" s="24">
        <v>29.73</v>
      </c>
      <c r="BU7" s="24">
        <v>29.36</v>
      </c>
      <c r="BV7" s="24">
        <v>57.08</v>
      </c>
      <c r="BW7" s="24">
        <v>55.85</v>
      </c>
      <c r="BX7" s="24">
        <v>53.23</v>
      </c>
      <c r="BY7" s="24">
        <v>50.7</v>
      </c>
      <c r="BZ7" s="24">
        <v>48.13</v>
      </c>
      <c r="CA7" s="24">
        <v>57.71</v>
      </c>
      <c r="CB7" s="24">
        <v>519.66999999999996</v>
      </c>
      <c r="CC7" s="24">
        <v>622.28</v>
      </c>
      <c r="CD7" s="24">
        <v>662.97</v>
      </c>
      <c r="CE7" s="24">
        <v>463.16</v>
      </c>
      <c r="CF7" s="24">
        <v>468.79</v>
      </c>
      <c r="CG7" s="24">
        <v>286.86</v>
      </c>
      <c r="CH7" s="24">
        <v>287.91000000000003</v>
      </c>
      <c r="CI7" s="24">
        <v>283.3</v>
      </c>
      <c r="CJ7" s="24">
        <v>289.81</v>
      </c>
      <c r="CK7" s="24">
        <v>301.54000000000002</v>
      </c>
      <c r="CL7" s="24">
        <v>286.17</v>
      </c>
      <c r="CM7" s="24" t="s">
        <v>102</v>
      </c>
      <c r="CN7" s="24" t="s">
        <v>102</v>
      </c>
      <c r="CO7" s="24" t="s">
        <v>102</v>
      </c>
      <c r="CP7" s="24" t="s">
        <v>102</v>
      </c>
      <c r="CQ7" s="24" t="s">
        <v>102</v>
      </c>
      <c r="CR7" s="24">
        <v>57.22</v>
      </c>
      <c r="CS7" s="24">
        <v>54.93</v>
      </c>
      <c r="CT7" s="24">
        <v>55.96</v>
      </c>
      <c r="CU7" s="24">
        <v>56.45</v>
      </c>
      <c r="CV7" s="24">
        <v>58.26</v>
      </c>
      <c r="CW7" s="24">
        <v>56.8</v>
      </c>
      <c r="CX7" s="24">
        <v>17.899999999999999</v>
      </c>
      <c r="CY7" s="24">
        <v>17.809999999999999</v>
      </c>
      <c r="CZ7" s="24">
        <v>18.5</v>
      </c>
      <c r="DA7" s="24">
        <v>18.09</v>
      </c>
      <c r="DB7" s="24">
        <v>100</v>
      </c>
      <c r="DC7" s="24">
        <v>67.290000000000006</v>
      </c>
      <c r="DD7" s="24">
        <v>65.569999999999993</v>
      </c>
      <c r="DE7" s="24">
        <v>60.12</v>
      </c>
      <c r="DF7" s="24">
        <v>54.99</v>
      </c>
      <c r="DG7" s="24">
        <v>66.430000000000007</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102</v>
      </c>
      <c r="EF7" s="24" t="s">
        <v>102</v>
      </c>
      <c r="EG7" s="24" t="s">
        <v>102</v>
      </c>
      <c r="EH7" s="24" t="s">
        <v>102</v>
      </c>
      <c r="EI7" s="24" t="s">
        <v>102</v>
      </c>
      <c r="EJ7" s="24" t="s">
        <v>102</v>
      </c>
      <c r="EK7" s="24" t="s">
        <v>102</v>
      </c>
      <c r="EL7" s="24" t="s">
        <v>102</v>
      </c>
      <c r="EM7" s="24" t="s">
        <v>102</v>
      </c>
      <c r="EN7" s="24" t="s">
        <v>102</v>
      </c>
      <c r="EO7" s="24" t="s">
        <v>102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2">
      <c r="B11">
        <v>4</v>
      </c>
      <c r="C11">
        <v>3</v>
      </c>
      <c r="D11">
        <v>2</v>
      </c>
      <c r="E11">
        <v>1</v>
      </c>
      <c r="F11">
        <v>0</v>
      </c>
      <c r="G11" t="s">
        <v>109</v>
      </c>
    </row>
    <row r="12" spans="1:145" x14ac:dyDescent="0.2">
      <c r="B12">
        <v>1</v>
      </c>
      <c r="C12">
        <v>1</v>
      </c>
      <c r="D12">
        <v>1</v>
      </c>
      <c r="E12">
        <v>2</v>
      </c>
      <c r="F12">
        <v>3</v>
      </c>
      <c r="G12" t="s">
        <v>110</v>
      </c>
    </row>
    <row r="13" spans="1:145" x14ac:dyDescent="0.2">
      <c r="B13" t="s">
        <v>111</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高士　健一(P5311)</cp:lastModifiedBy>
  <cp:lastPrinted>2023-01-12T00:40:51Z</cp:lastPrinted>
  <dcterms:created xsi:type="dcterms:W3CDTF">2022-12-01T02:07:34Z</dcterms:created>
  <dcterms:modified xsi:type="dcterms:W3CDTF">2023-01-12T00:40:53Z</dcterms:modified>
  <cp:category/>
</cp:coreProperties>
</file>