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B:\260上下水道管理局\01経営企画課\所属専用\☆経営比較分析表\2021年（令和３年）度\3.回答作成\下水道財政\"/>
    </mc:Choice>
  </mc:AlternateContent>
  <xr:revisionPtr revIDLastSave="0" documentId="13_ncr:1_{F9236191-6D95-414D-8A72-6B9B58E18517}" xr6:coauthVersionLast="36" xr6:coauthVersionMax="36" xr10:uidLastSave="{00000000-0000-0000-0000-000000000000}"/>
  <workbookProtection workbookAlgorithmName="SHA-512" workbookHashValue="gcECxHNTW1AVCxl8u9QovvfcddoA/SOvWZOH8E6iobt40otWQsOmZ81TAfneIszUdUygnddmflXtoiE0dJiZDg==" workbookSaltValue="FC+R/hORp+Iy5HLwyVSSsw=="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AL8" i="4" s="1"/>
  <c r="R6" i="5"/>
  <c r="AD10" i="4" s="1"/>
  <c r="Q6" i="5"/>
  <c r="P6" i="5"/>
  <c r="O6" i="5"/>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I85" i="4"/>
  <c r="H85" i="4"/>
  <c r="G85" i="4"/>
  <c r="BB10" i="4"/>
  <c r="AT10" i="4"/>
  <c r="W10" i="4"/>
  <c r="P10" i="4"/>
  <c r="I10" i="4"/>
  <c r="BB8" i="4"/>
  <c r="AT8" i="4"/>
  <c r="AD8" i="4"/>
  <c r="W8" i="4"/>
  <c r="B8" i="4"/>
  <c r="B6" i="4"/>
</calcChain>
</file>

<file path=xl/sharedStrings.xml><?xml version="1.0" encoding="utf-8"?>
<sst xmlns="http://schemas.openxmlformats.org/spreadsheetml/2006/main" count="231" uniqueCount="117">
  <si>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</si>
  <si>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</si>
  <si>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</si>
  <si>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</si>
  <si>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</si>
  <si>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</si>
  <si>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</si>
  <si>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</si>
  <si>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</si>
  <si>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</si>
  <si>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</si>
  <si>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</si>
  <si>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</si>
  <si>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</si>
  <si>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</si>
  <si>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</si>
  <si>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</si>
  <si>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</si>
  <si>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</si>
  <si>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</si>
  <si>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</si>
  <si>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</si>
  <si>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</si>
  <si>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</si>
  <si>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</si>
  <si>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</si>
  <si>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</si>
  <si>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</si>
  <si>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</si>
  <si>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</si>
  <si>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</si>
  <si>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</si>
  <si>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</si>
  <si>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</si>
  <si>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</si>
  <si>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</si>
  <si>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</si>
  <si>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</si>
  <si>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</si>
  <si>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</si>
  <si>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</si>
  <si>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</si>
  <si>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</si>
  <si>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</si>
  <si>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</si>
  <si>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</si>
  <si>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</si>
  <si>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</si>
  <si>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</si>
  <si>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</si>
  <si>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</si>
  <si>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</si>
  <si>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</si>
  <si>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</si>
  <si>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</si>
  <si>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</si>
  <si>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</si>
  <si>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</si>
  <si>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</si>
  <si>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</si>
  <si>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</si>
  <si>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</si>
  <si>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</si>
  <si>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</si>
  <si>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</si>
  <si>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</si>
  <si>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</si>
  <si>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</si>
  <si>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</si>
  <si>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</si>
  <si>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</si>
  <si>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</si>
  <si>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</si>
  <si>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</si>
  <si>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</si>
  <si>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</si>
  <si>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</si>
  <si>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</si>
  <si>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</si>
  <si>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</si>
  <si>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</si>
  <si>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</si>
  <si>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</si>
  <si>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</si>
  <si>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</si>
  <si>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</si>
  <si>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</si>
  <si>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</si>
  <si>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</si>
  <si>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</si>
  <si>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</si>
  <si>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</si>
  <si>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</si>
  <si>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</si>
  <si>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</si>
  <si>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</si>
  <si>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</si>
  <si>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法適用</t>
  </si>
  <si>
    <t>下水道事業</t>
  </si>
  <si>
    <t>公共下水道</t>
  </si>
  <si>
    <t>Ad</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</si>
  <si>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</si>
  <si>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</si>
  <si>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</si>
  <si>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</si>
  <si>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</si>
  <si>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</si>
  <si>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</si>
  <si>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</si>
  <si>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</si>
  <si>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</si>
  <si>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</si>
  <si>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</si>
  <si>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</si>
  <si>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経常収支比率は一般会計の繰入金により、100%を上回っているが、経費回収率は100%を下回っており、下水道使用料で維持管理費や支払利息等の費用が賄えていない状況である。令和元年度の下水道使用料改定により、経費回収率は91.42％に改善したが、類似団体平均値と比較して8.9P低い。今後は平成30年度に供用開始を行った志登茂川処理区の水洗化率が増加する見込みであるが、更なる費用縮減と下水道使用料の見直しが必要である。
　流動比率は100%を下回っており、1年以内に支払わなければいけない負債を賄えていない。また、類似団体平均値と比較して25.3P下回っている。流動負債の約8割は建設改良費等の財源に充てるための企業債であり、普及率の向上に努めている状況である。
　企業債残高対事業規模比率は令和元年度の下水道使用料改定による使用料収入の増加および企業債現在高の減少により下がっているが、類似団体平均値と比較して1000P以上高く、更なる収益の確保が必要である。
　施設利用率は、類似団体平均値と比較して29.22P下回っている。これは整備の遅れから普及率が低いことが要因であり、計画的に下水道整備を推進する必要がある。</t>
    <rPh sb="138" eb="139">
      <t>ヒク</t>
    </rPh>
    <rPh sb="388" eb="389">
      <t>サ</t>
    </rPh>
    <rPh sb="415" eb="416">
      <t>タカ</t>
    </rPh>
    <rPh sb="471" eb="473">
      <t>セイビ</t>
    </rPh>
    <rPh sb="474" eb="475">
      <t>オク</t>
    </rPh>
    <rPh sb="478" eb="480">
      <t>フキュウ</t>
    </rPh>
    <rPh sb="480" eb="481">
      <t>リツ</t>
    </rPh>
    <rPh sb="493" eb="496">
      <t>ケイカクテキ</t>
    </rPh>
    <rPh sb="497" eb="500">
      <t>ゲスイドウ</t>
    </rPh>
    <rPh sb="500" eb="502">
      <t>セイビ</t>
    </rPh>
    <rPh sb="503" eb="505">
      <t>スイシン</t>
    </rPh>
    <rPh sb="507" eb="509">
      <t>ヒツヨウ</t>
    </rPh>
    <phoneticPr fontId="4"/>
  </si>
  <si>
    <t>　有形固定資産減価償却率は、類似団体平均値を16.65P下回っており、資産の老朽度が低いことを示しているが、これは地方公営企業法の適用開始が平成27年度であり、計上が平成27年度から始まったことに起因する。対前年度比2.35P増加しているように、今後は増加傾向である。
　管渠老朽化率は、類似団体平均値を1.28P上回っている。これは下水道計画区域内の整備の遅れから拡張を優先していることが主な要因であり、今後は計画的な更新を進める必要がある。</t>
    <phoneticPr fontId="4"/>
  </si>
  <si>
    <t>　令和元年度の下水道使用料改定により、企業債残高対事業規模比率および経費回収率は好転したものの、多くの指標において類似団体と比較して不良であり、一般会計繰入金に依存した厳しい経営状況が続いている。今後は水洗化率の向上により、経費回収率が好転していく見込みであるが、適切な下水道使用料についても改めて見直す必要がある。
　管渠老朽化率が示すように、類似団体と比較して老朽度が高い現状であり、管渠改善率も低いため、今後、計画的な更新を進める必要がある。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</si>
</sst>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0.04</c:v>
                </c:pt>
                <c:pt idx="1">
                  <c:v>0.01</c:v>
                </c:pt>
                <c:pt idx="2">
                  <c:v>0.02</c:v>
                </c:pt>
                <c:pt idx="3">
                  <c:v>0.06</c:v>
                </c:pt>
                <c:pt idx="4">
                  <c:v>0.11</c:v>
                </c:pt>
              </c:numCache>
            </c:numRef>
          </c:val>
          <c:extLst>
            <c:ext xmlns:c16="http://schemas.microsoft.com/office/drawing/2014/chart" uri="{C3380CC4-5D6E-409C-BE32-E72D297353CC}">
              <c16:uniqueId val="{00000000-E2EF-4318-B547-53B196F7A1B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0.21</c:v>
                </c:pt>
                <c:pt idx="1">
                  <c:v>0.25</c:v>
                </c:pt>
                <c:pt idx="2">
                  <c:v>0.21</c:v>
                </c:pt>
                <c:pt idx="3">
                  <c:v>0.33</c:v>
                </c:pt>
                <c:pt idx="4">
                  <c:v>0.22</c:v>
                </c:pt>
              </c:numCache>
            </c:numRef>
          </c:val>
          <c:smooth val="0"/>
          <c:extLst>
            <c:ext xmlns:c16="http://schemas.microsoft.com/office/drawing/2014/chart" uri="{C3380CC4-5D6E-409C-BE32-E72D297353CC}">
              <c16:uniqueId val="{00000001-E2EF-4318-B547-53B196F7A1B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36.17</c:v>
                </c:pt>
                <c:pt idx="1">
                  <c:v>39.64</c:v>
                </c:pt>
                <c:pt idx="2">
                  <c:v>40.340000000000003</c:v>
                </c:pt>
                <c:pt idx="3">
                  <c:v>39.43</c:v>
                </c:pt>
                <c:pt idx="4">
                  <c:v>37.43</c:v>
                </c:pt>
              </c:numCache>
            </c:numRef>
          </c:val>
          <c:extLst>
            <c:ext xmlns:c16="http://schemas.microsoft.com/office/drawing/2014/chart" uri="{C3380CC4-5D6E-409C-BE32-E72D297353CC}">
              <c16:uniqueId val="{00000000-C819-4D98-B90A-EBEFE3D8145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66.34</c:v>
                </c:pt>
                <c:pt idx="1">
                  <c:v>67.069999999999993</c:v>
                </c:pt>
                <c:pt idx="2">
                  <c:v>66.78</c:v>
                </c:pt>
                <c:pt idx="3">
                  <c:v>67</c:v>
                </c:pt>
                <c:pt idx="4">
                  <c:v>66.650000000000006</c:v>
                </c:pt>
              </c:numCache>
            </c:numRef>
          </c:val>
          <c:smooth val="0"/>
          <c:extLst>
            <c:ext xmlns:c16="http://schemas.microsoft.com/office/drawing/2014/chart" uri="{C3380CC4-5D6E-409C-BE32-E72D297353CC}">
              <c16:uniqueId val="{00000001-C819-4D98-B90A-EBEFE3D8145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88.19</c:v>
                </c:pt>
                <c:pt idx="1">
                  <c:v>83.54</c:v>
                </c:pt>
                <c:pt idx="2">
                  <c:v>84.9</c:v>
                </c:pt>
                <c:pt idx="3">
                  <c:v>85.66</c:v>
                </c:pt>
                <c:pt idx="4">
                  <c:v>85.99</c:v>
                </c:pt>
              </c:numCache>
            </c:numRef>
          </c:val>
          <c:extLst>
            <c:ext xmlns:c16="http://schemas.microsoft.com/office/drawing/2014/chart" uri="{C3380CC4-5D6E-409C-BE32-E72D297353CC}">
              <c16:uniqueId val="{00000000-9217-4934-8631-7CF6B0DA35D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93.86</c:v>
                </c:pt>
                <c:pt idx="1">
                  <c:v>93.96</c:v>
                </c:pt>
                <c:pt idx="2">
                  <c:v>94.06</c:v>
                </c:pt>
                <c:pt idx="3">
                  <c:v>94.41</c:v>
                </c:pt>
                <c:pt idx="4">
                  <c:v>94.43</c:v>
                </c:pt>
              </c:numCache>
            </c:numRef>
          </c:val>
          <c:smooth val="0"/>
          <c:extLst>
            <c:ext xmlns:c16="http://schemas.microsoft.com/office/drawing/2014/chart" uri="{C3380CC4-5D6E-409C-BE32-E72D297353CC}">
              <c16:uniqueId val="{00000001-9217-4934-8631-7CF6B0DA35D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110.9</c:v>
                </c:pt>
                <c:pt idx="1">
                  <c:v>111.18</c:v>
                </c:pt>
                <c:pt idx="2">
                  <c:v>110.97</c:v>
                </c:pt>
                <c:pt idx="3">
                  <c:v>113.02</c:v>
                </c:pt>
                <c:pt idx="4">
                  <c:v>112.29</c:v>
                </c:pt>
              </c:numCache>
            </c:numRef>
          </c:val>
          <c:extLst>
            <c:ext xmlns:c16="http://schemas.microsoft.com/office/drawing/2014/chart" uri="{C3380CC4-5D6E-409C-BE32-E72D297353CC}">
              <c16:uniqueId val="{00000000-FAED-44C1-944A-7F1924BCB42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110.22</c:v>
                </c:pt>
                <c:pt idx="1">
                  <c:v>110.01</c:v>
                </c:pt>
                <c:pt idx="2">
                  <c:v>111.12</c:v>
                </c:pt>
                <c:pt idx="3">
                  <c:v>109.58</c:v>
                </c:pt>
                <c:pt idx="4">
                  <c:v>109.32</c:v>
                </c:pt>
              </c:numCache>
            </c:numRef>
          </c:val>
          <c:smooth val="0"/>
          <c:extLst>
            <c:ext xmlns:c16="http://schemas.microsoft.com/office/drawing/2014/chart" uri="{C3380CC4-5D6E-409C-BE32-E72D297353CC}">
              <c16:uniqueId val="{00000001-FAED-44C1-944A-7F1924BCB42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8.61</c:v>
                </c:pt>
                <c:pt idx="1">
                  <c:v>11.72</c:v>
                </c:pt>
                <c:pt idx="2">
                  <c:v>14.03</c:v>
                </c:pt>
                <c:pt idx="3">
                  <c:v>16.53</c:v>
                </c:pt>
                <c:pt idx="4">
                  <c:v>18.88</c:v>
                </c:pt>
              </c:numCache>
            </c:numRef>
          </c:val>
          <c:extLst>
            <c:ext xmlns:c16="http://schemas.microsoft.com/office/drawing/2014/chart" uri="{C3380CC4-5D6E-409C-BE32-E72D297353CC}">
              <c16:uniqueId val="{00000000-BFC9-4C02-AA47-200D6D64700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31.19</c:v>
                </c:pt>
                <c:pt idx="1">
                  <c:v>33.090000000000003</c:v>
                </c:pt>
                <c:pt idx="2">
                  <c:v>34.33</c:v>
                </c:pt>
                <c:pt idx="3">
                  <c:v>34.15</c:v>
                </c:pt>
                <c:pt idx="4">
                  <c:v>35.53</c:v>
                </c:pt>
              </c:numCache>
            </c:numRef>
          </c:val>
          <c:smooth val="0"/>
          <c:extLst>
            <c:ext xmlns:c16="http://schemas.microsoft.com/office/drawing/2014/chart" uri="{C3380CC4-5D6E-409C-BE32-E72D297353CC}">
              <c16:uniqueId val="{00000001-BFC9-4C02-AA47-200D6D64700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8.26</c:v>
                </c:pt>
                <c:pt idx="1">
                  <c:v>7.16</c:v>
                </c:pt>
                <c:pt idx="2">
                  <c:v>7.12</c:v>
                </c:pt>
                <c:pt idx="3">
                  <c:v>7.64</c:v>
                </c:pt>
                <c:pt idx="4">
                  <c:v>7.29</c:v>
                </c:pt>
              </c:numCache>
            </c:numRef>
          </c:val>
          <c:extLst>
            <c:ext xmlns:c16="http://schemas.microsoft.com/office/drawing/2014/chart" uri="{C3380CC4-5D6E-409C-BE32-E72D297353CC}">
              <c16:uniqueId val="{00000000-C6B6-40D5-9844-0B546DED91B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4.3099999999999996</c:v>
                </c:pt>
                <c:pt idx="1">
                  <c:v>5.04</c:v>
                </c:pt>
                <c:pt idx="2">
                  <c:v>5.1100000000000003</c:v>
                </c:pt>
                <c:pt idx="3">
                  <c:v>5.18</c:v>
                </c:pt>
                <c:pt idx="4">
                  <c:v>6.01</c:v>
                </c:pt>
              </c:numCache>
            </c:numRef>
          </c:val>
          <c:smooth val="0"/>
          <c:extLst>
            <c:ext xmlns:c16="http://schemas.microsoft.com/office/drawing/2014/chart" uri="{C3380CC4-5D6E-409C-BE32-E72D297353CC}">
              <c16:uniqueId val="{00000001-C6B6-40D5-9844-0B546DED91B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A2-4DB8-9D15-BA1395D29F3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3.21</c:v>
                </c:pt>
                <c:pt idx="1">
                  <c:v>2.36</c:v>
                </c:pt>
                <c:pt idx="2">
                  <c:v>2.0699999999999998</c:v>
                </c:pt>
                <c:pt idx="3">
                  <c:v>5.97</c:v>
                </c:pt>
                <c:pt idx="4">
                  <c:v>1.54</c:v>
                </c:pt>
              </c:numCache>
            </c:numRef>
          </c:val>
          <c:smooth val="0"/>
          <c:extLst>
            <c:ext xmlns:c16="http://schemas.microsoft.com/office/drawing/2014/chart" uri="{C3380CC4-5D6E-409C-BE32-E72D297353CC}">
              <c16:uniqueId val="{00000001-63A2-4DB8-9D15-BA1395D29F3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29.74</c:v>
                </c:pt>
                <c:pt idx="1">
                  <c:v>30.67</c:v>
                </c:pt>
                <c:pt idx="2">
                  <c:v>26.37</c:v>
                </c:pt>
                <c:pt idx="3">
                  <c:v>32.619999999999997</c:v>
                </c:pt>
                <c:pt idx="4">
                  <c:v>38.18</c:v>
                </c:pt>
              </c:numCache>
            </c:numRef>
          </c:val>
          <c:extLst>
            <c:ext xmlns:c16="http://schemas.microsoft.com/office/drawing/2014/chart" uri="{C3380CC4-5D6E-409C-BE32-E72D297353CC}">
              <c16:uniqueId val="{00000000-364F-46FD-8378-08FEB487474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58.04</c:v>
                </c:pt>
                <c:pt idx="1">
                  <c:v>62.12</c:v>
                </c:pt>
                <c:pt idx="2">
                  <c:v>61.57</c:v>
                </c:pt>
                <c:pt idx="3">
                  <c:v>60.82</c:v>
                </c:pt>
                <c:pt idx="4">
                  <c:v>63.48</c:v>
                </c:pt>
              </c:numCache>
            </c:numRef>
          </c:val>
          <c:smooth val="0"/>
          <c:extLst>
            <c:ext xmlns:c16="http://schemas.microsoft.com/office/drawing/2014/chart" uri="{C3380CC4-5D6E-409C-BE32-E72D297353CC}">
              <c16:uniqueId val="{00000001-364F-46FD-8378-08FEB487474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2897.35</c:v>
                </c:pt>
                <c:pt idx="1">
                  <c:v>2700.42</c:v>
                </c:pt>
                <c:pt idx="2">
                  <c:v>2312.8200000000002</c:v>
                </c:pt>
                <c:pt idx="3">
                  <c:v>1989.31</c:v>
                </c:pt>
                <c:pt idx="4">
                  <c:v>1964.48</c:v>
                </c:pt>
              </c:numCache>
            </c:numRef>
          </c:val>
          <c:extLst>
            <c:ext xmlns:c16="http://schemas.microsoft.com/office/drawing/2014/chart" uri="{C3380CC4-5D6E-409C-BE32-E72D297353CC}">
              <c16:uniqueId val="{00000000-083D-47CF-ADCE-B41C21AE0D9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917.29</c:v>
                </c:pt>
                <c:pt idx="1">
                  <c:v>875.53</c:v>
                </c:pt>
                <c:pt idx="2">
                  <c:v>867.39</c:v>
                </c:pt>
                <c:pt idx="3">
                  <c:v>920.83</c:v>
                </c:pt>
                <c:pt idx="4">
                  <c:v>874.02</c:v>
                </c:pt>
              </c:numCache>
            </c:numRef>
          </c:val>
          <c:smooth val="0"/>
          <c:extLst>
            <c:ext xmlns:c16="http://schemas.microsoft.com/office/drawing/2014/chart" uri="{C3380CC4-5D6E-409C-BE32-E72D297353CC}">
              <c16:uniqueId val="{00000001-083D-47CF-ADCE-B41C21AE0D9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69.349999999999994</c:v>
                </c:pt>
                <c:pt idx="1">
                  <c:v>65.95</c:v>
                </c:pt>
                <c:pt idx="2">
                  <c:v>78.81</c:v>
                </c:pt>
                <c:pt idx="3">
                  <c:v>91.1</c:v>
                </c:pt>
                <c:pt idx="4">
                  <c:v>91.42</c:v>
                </c:pt>
              </c:numCache>
            </c:numRef>
          </c:val>
          <c:extLst>
            <c:ext xmlns:c16="http://schemas.microsoft.com/office/drawing/2014/chart" uri="{C3380CC4-5D6E-409C-BE32-E72D297353CC}">
              <c16:uniqueId val="{00000000-F764-42D0-BDAF-85ED678CE6B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99.67</c:v>
                </c:pt>
                <c:pt idx="1">
                  <c:v>99.83</c:v>
                </c:pt>
                <c:pt idx="2">
                  <c:v>100.91</c:v>
                </c:pt>
                <c:pt idx="3">
                  <c:v>99.82</c:v>
                </c:pt>
                <c:pt idx="4">
                  <c:v>100.32</c:v>
                </c:pt>
              </c:numCache>
            </c:numRef>
          </c:val>
          <c:smooth val="0"/>
          <c:extLst>
            <c:ext xmlns:c16="http://schemas.microsoft.com/office/drawing/2014/chart" uri="{C3380CC4-5D6E-409C-BE32-E72D297353CC}">
              <c16:uniqueId val="{00000001-F764-42D0-BDAF-85ED678CE6B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170.17</c:v>
                </c:pt>
                <c:pt idx="1">
                  <c:v>180.24</c:v>
                </c:pt>
                <c:pt idx="2">
                  <c:v>169.12</c:v>
                </c:pt>
                <c:pt idx="3">
                  <c:v>164.36</c:v>
                </c:pt>
                <c:pt idx="4">
                  <c:v>161.29</c:v>
                </c:pt>
              </c:numCache>
            </c:numRef>
          </c:val>
          <c:extLst>
            <c:ext xmlns:c16="http://schemas.microsoft.com/office/drawing/2014/chart" uri="{C3380CC4-5D6E-409C-BE32-E72D297353CC}">
              <c16:uniqueId val="{00000000-E987-4F66-95A1-4B56963400E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159.6</c:v>
                </c:pt>
                <c:pt idx="1">
                  <c:v>158.94</c:v>
                </c:pt>
                <c:pt idx="2">
                  <c:v>158.04</c:v>
                </c:pt>
                <c:pt idx="3">
                  <c:v>156.77000000000001</c:v>
                </c:pt>
                <c:pt idx="4">
                  <c:v>157.63999999999999</c:v>
                </c:pt>
              </c:numCache>
            </c:numRef>
          </c:val>
          <c:smooth val="0"/>
          <c:extLst>
            <c:ext xmlns:c16="http://schemas.microsoft.com/office/drawing/2014/chart" uri="{C3380CC4-5D6E-409C-BE32-E72D297353CC}">
              <c16:uniqueId val="{00000001-E987-4F66-95A1-4B56963400E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70" zoomScaleNormal="7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三重県　津市</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Ad</v>
      </c>
      <c r="X8" s="66"/>
      <c r="Y8" s="66"/>
      <c r="Z8" s="66"/>
      <c r="AA8" s="66"/>
      <c r="AB8" s="66"/>
      <c r="AC8" s="66"/>
      <c r="AD8" s="67" t="str">
        <f>データ!$M$6</f>
        <v>自治体職員</v>
      </c>
      <c r="AE8" s="67"/>
      <c r="AF8" s="67"/>
      <c r="AG8" s="67"/>
      <c r="AH8" s="67"/>
      <c r="AI8" s="67"/>
      <c r="AJ8" s="67"/>
      <c r="AK8" s="3"/>
      <c r="AL8" s="55">
        <f>データ!S6</f>
        <v>274065</v>
      </c>
      <c r="AM8" s="55"/>
      <c r="AN8" s="55"/>
      <c r="AO8" s="55"/>
      <c r="AP8" s="55"/>
      <c r="AQ8" s="55"/>
      <c r="AR8" s="55"/>
      <c r="AS8" s="55"/>
      <c r="AT8" s="54">
        <f>データ!T6</f>
        <v>711.18</v>
      </c>
      <c r="AU8" s="54"/>
      <c r="AV8" s="54"/>
      <c r="AW8" s="54"/>
      <c r="AX8" s="54"/>
      <c r="AY8" s="54"/>
      <c r="AZ8" s="54"/>
      <c r="BA8" s="54"/>
      <c r="BB8" s="54">
        <f>データ!U6</f>
        <v>385.37</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f>データ!O6</f>
        <v>61.79</v>
      </c>
      <c r="J10" s="54"/>
      <c r="K10" s="54"/>
      <c r="L10" s="54"/>
      <c r="M10" s="54"/>
      <c r="N10" s="54"/>
      <c r="O10" s="54"/>
      <c r="P10" s="54">
        <f>データ!P6</f>
        <v>44.54</v>
      </c>
      <c r="Q10" s="54"/>
      <c r="R10" s="54"/>
      <c r="S10" s="54"/>
      <c r="T10" s="54"/>
      <c r="U10" s="54"/>
      <c r="V10" s="54"/>
      <c r="W10" s="54">
        <f>データ!Q6</f>
        <v>78.42</v>
      </c>
      <c r="X10" s="54"/>
      <c r="Y10" s="54"/>
      <c r="Z10" s="54"/>
      <c r="AA10" s="54"/>
      <c r="AB10" s="54"/>
      <c r="AC10" s="54"/>
      <c r="AD10" s="55">
        <f>データ!R6</f>
        <v>2519</v>
      </c>
      <c r="AE10" s="55"/>
      <c r="AF10" s="55"/>
      <c r="AG10" s="55"/>
      <c r="AH10" s="55"/>
      <c r="AI10" s="55"/>
      <c r="AJ10" s="55"/>
      <c r="AK10" s="2"/>
      <c r="AL10" s="55">
        <f>データ!V6</f>
        <v>121541</v>
      </c>
      <c r="AM10" s="55"/>
      <c r="AN10" s="55"/>
      <c r="AO10" s="55"/>
      <c r="AP10" s="55"/>
      <c r="AQ10" s="55"/>
      <c r="AR10" s="55"/>
      <c r="AS10" s="55"/>
      <c r="AT10" s="54">
        <f>データ!W6</f>
        <v>29.53</v>
      </c>
      <c r="AU10" s="54"/>
      <c r="AV10" s="54"/>
      <c r="AW10" s="54"/>
      <c r="AX10" s="54"/>
      <c r="AY10" s="54"/>
      <c r="AZ10" s="54"/>
      <c r="BA10" s="54"/>
      <c r="BB10" s="54">
        <f>データ!X6</f>
        <v>4115.8500000000004</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XHxUckzEgZIBUXjWvs8JmeWLTDs45XLRgfMK7I+3hX1qPMkWGTMVb1A8vt76ld4E7gP9AvqmOvFybPzIC5SXQ==" saltValue="IVsZp0hP5FxwlW01C5YwD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242012</v>
      </c>
      <c r="D6" s="19">
        <f t="shared" si="3"/>
        <v>46</v>
      </c>
      <c r="E6" s="19">
        <f t="shared" si="3"/>
        <v>17</v>
      </c>
      <c r="F6" s="19">
        <f t="shared" si="3"/>
        <v>1</v>
      </c>
      <c r="G6" s="19">
        <f t="shared" si="3"/>
        <v>0</v>
      </c>
      <c r="H6" s="19" t="str">
        <f t="shared" si="3"/>
        <v>三重県　津市</v>
      </c>
      <c r="I6" s="19" t="str">
        <f t="shared" si="3"/>
        <v>法適用</v>
      </c>
      <c r="J6" s="19" t="str">
        <f t="shared" si="3"/>
        <v>下水道事業</v>
      </c>
      <c r="K6" s="19" t="str">
        <f t="shared" si="3"/>
        <v>公共下水道</v>
      </c>
      <c r="L6" s="19" t="str">
        <f t="shared" si="3"/>
        <v>Ad</v>
      </c>
      <c r="M6" s="19" t="str">
        <f t="shared" si="3"/>
        <v>自治体職員</v>
      </c>
      <c r="N6" s="20" t="str">
        <f t="shared" si="3"/>
        <v>-</v>
      </c>
      <c r="O6" s="20">
        <f t="shared" si="3"/>
        <v>61.79</v>
      </c>
      <c r="P6" s="20">
        <f t="shared" si="3"/>
        <v>44.54</v>
      </c>
      <c r="Q6" s="20">
        <f t="shared" si="3"/>
        <v>78.42</v>
      </c>
      <c r="R6" s="20">
        <f t="shared" si="3"/>
        <v>2519</v>
      </c>
      <c r="S6" s="20">
        <f t="shared" si="3"/>
        <v>274065</v>
      </c>
      <c r="T6" s="20">
        <f t="shared" si="3"/>
        <v>711.18</v>
      </c>
      <c r="U6" s="20">
        <f t="shared" si="3"/>
        <v>385.37</v>
      </c>
      <c r="V6" s="20">
        <f t="shared" si="3"/>
        <v>121541</v>
      </c>
      <c r="W6" s="20">
        <f t="shared" si="3"/>
        <v>29.53</v>
      </c>
      <c r="X6" s="20">
        <f t="shared" si="3"/>
        <v>4115.8500000000004</v>
      </c>
      <c r="Y6" s="21">
        <f>IF(Y7="",NA(),Y7)</f>
        <v>110.9</v>
      </c>
      <c r="Z6" s="21">
        <f t="shared" ref="Z6:AH6" si="4">IF(Z7="",NA(),Z7)</f>
        <v>111.18</v>
      </c>
      <c r="AA6" s="21">
        <f t="shared" si="4"/>
        <v>110.97</v>
      </c>
      <c r="AB6" s="21">
        <f t="shared" si="4"/>
        <v>113.02</v>
      </c>
      <c r="AC6" s="21">
        <f t="shared" si="4"/>
        <v>112.29</v>
      </c>
      <c r="AD6" s="21">
        <f t="shared" si="4"/>
        <v>110.22</v>
      </c>
      <c r="AE6" s="21">
        <f t="shared" si="4"/>
        <v>110.01</v>
      </c>
      <c r="AF6" s="21">
        <f t="shared" si="4"/>
        <v>111.12</v>
      </c>
      <c r="AG6" s="21">
        <f t="shared" si="4"/>
        <v>109.58</v>
      </c>
      <c r="AH6" s="21">
        <f t="shared" si="4"/>
        <v>109.32</v>
      </c>
      <c r="AI6" s="20" t="str">
        <f>IF(AI7="","",IF(AI7="-","【-】","【"&amp;SUBSTITUTE(TEXT(AI7,"#,##0.00"),"-","△")&amp;"】"))</f>
        <v>【107.02】</v>
      </c>
      <c r="AJ6" s="20">
        <f>IF(AJ7="",NA(),AJ7)</f>
        <v>0</v>
      </c>
      <c r="AK6" s="20">
        <f t="shared" ref="AK6:AS6" si="5">IF(AK7="",NA(),AK7)</f>
        <v>0</v>
      </c>
      <c r="AL6" s="20">
        <f t="shared" si="5"/>
        <v>0</v>
      </c>
      <c r="AM6" s="20">
        <f t="shared" si="5"/>
        <v>0</v>
      </c>
      <c r="AN6" s="20">
        <f t="shared" si="5"/>
        <v>0</v>
      </c>
      <c r="AO6" s="21">
        <f t="shared" si="5"/>
        <v>3.21</v>
      </c>
      <c r="AP6" s="21">
        <f t="shared" si="5"/>
        <v>2.36</v>
      </c>
      <c r="AQ6" s="21">
        <f t="shared" si="5"/>
        <v>2.0699999999999998</v>
      </c>
      <c r="AR6" s="21">
        <f t="shared" si="5"/>
        <v>5.97</v>
      </c>
      <c r="AS6" s="21">
        <f t="shared" si="5"/>
        <v>1.54</v>
      </c>
      <c r="AT6" s="20" t="str">
        <f>IF(AT7="","",IF(AT7="-","【-】","【"&amp;SUBSTITUTE(TEXT(AT7,"#,##0.00"),"-","△")&amp;"】"))</f>
        <v>【3.09】</v>
      </c>
      <c r="AU6" s="21">
        <f>IF(AU7="",NA(),AU7)</f>
        <v>29.74</v>
      </c>
      <c r="AV6" s="21">
        <f t="shared" ref="AV6:BD6" si="6">IF(AV7="",NA(),AV7)</f>
        <v>30.67</v>
      </c>
      <c r="AW6" s="21">
        <f t="shared" si="6"/>
        <v>26.37</v>
      </c>
      <c r="AX6" s="21">
        <f t="shared" si="6"/>
        <v>32.619999999999997</v>
      </c>
      <c r="AY6" s="21">
        <f t="shared" si="6"/>
        <v>38.18</v>
      </c>
      <c r="AZ6" s="21">
        <f t="shared" si="6"/>
        <v>58.04</v>
      </c>
      <c r="BA6" s="21">
        <f t="shared" si="6"/>
        <v>62.12</v>
      </c>
      <c r="BB6" s="21">
        <f t="shared" si="6"/>
        <v>61.57</v>
      </c>
      <c r="BC6" s="21">
        <f t="shared" si="6"/>
        <v>60.82</v>
      </c>
      <c r="BD6" s="21">
        <f t="shared" si="6"/>
        <v>63.48</v>
      </c>
      <c r="BE6" s="20" t="str">
        <f>IF(BE7="","",IF(BE7="-","【-】","【"&amp;SUBSTITUTE(TEXT(BE7,"#,##0.00"),"-","△")&amp;"】"))</f>
        <v>【71.39】</v>
      </c>
      <c r="BF6" s="21">
        <f>IF(BF7="",NA(),BF7)</f>
        <v>2897.35</v>
      </c>
      <c r="BG6" s="21">
        <f t="shared" ref="BG6:BO6" si="7">IF(BG7="",NA(),BG7)</f>
        <v>2700.42</v>
      </c>
      <c r="BH6" s="21">
        <f t="shared" si="7"/>
        <v>2312.8200000000002</v>
      </c>
      <c r="BI6" s="21">
        <f t="shared" si="7"/>
        <v>1989.31</v>
      </c>
      <c r="BJ6" s="21">
        <f t="shared" si="7"/>
        <v>1964.48</v>
      </c>
      <c r="BK6" s="21">
        <f t="shared" si="7"/>
        <v>917.29</v>
      </c>
      <c r="BL6" s="21">
        <f t="shared" si="7"/>
        <v>875.53</v>
      </c>
      <c r="BM6" s="21">
        <f t="shared" si="7"/>
        <v>867.39</v>
      </c>
      <c r="BN6" s="21">
        <f t="shared" si="7"/>
        <v>920.83</v>
      </c>
      <c r="BO6" s="21">
        <f t="shared" si="7"/>
        <v>874.02</v>
      </c>
      <c r="BP6" s="20" t="str">
        <f>IF(BP7="","",IF(BP7="-","【-】","【"&amp;SUBSTITUTE(TEXT(BP7,"#,##0.00"),"-","△")&amp;"】"))</f>
        <v>【669.11】</v>
      </c>
      <c r="BQ6" s="21">
        <f>IF(BQ7="",NA(),BQ7)</f>
        <v>69.349999999999994</v>
      </c>
      <c r="BR6" s="21">
        <f t="shared" ref="BR6:BZ6" si="8">IF(BR7="",NA(),BR7)</f>
        <v>65.95</v>
      </c>
      <c r="BS6" s="21">
        <f t="shared" si="8"/>
        <v>78.81</v>
      </c>
      <c r="BT6" s="21">
        <f t="shared" si="8"/>
        <v>91.1</v>
      </c>
      <c r="BU6" s="21">
        <f t="shared" si="8"/>
        <v>91.42</v>
      </c>
      <c r="BV6" s="21">
        <f t="shared" si="8"/>
        <v>99.67</v>
      </c>
      <c r="BW6" s="21">
        <f t="shared" si="8"/>
        <v>99.83</v>
      </c>
      <c r="BX6" s="21">
        <f t="shared" si="8"/>
        <v>100.91</v>
      </c>
      <c r="BY6" s="21">
        <f t="shared" si="8"/>
        <v>99.82</v>
      </c>
      <c r="BZ6" s="21">
        <f t="shared" si="8"/>
        <v>100.32</v>
      </c>
      <c r="CA6" s="20" t="str">
        <f>IF(CA7="","",IF(CA7="-","【-】","【"&amp;SUBSTITUTE(TEXT(CA7,"#,##0.00"),"-","△")&amp;"】"))</f>
        <v>【99.73】</v>
      </c>
      <c r="CB6" s="21">
        <f>IF(CB7="",NA(),CB7)</f>
        <v>170.17</v>
      </c>
      <c r="CC6" s="21">
        <f t="shared" ref="CC6:CK6" si="9">IF(CC7="",NA(),CC7)</f>
        <v>180.24</v>
      </c>
      <c r="CD6" s="21">
        <f t="shared" si="9"/>
        <v>169.12</v>
      </c>
      <c r="CE6" s="21">
        <f t="shared" si="9"/>
        <v>164.36</v>
      </c>
      <c r="CF6" s="21">
        <f t="shared" si="9"/>
        <v>161.29</v>
      </c>
      <c r="CG6" s="21">
        <f t="shared" si="9"/>
        <v>159.6</v>
      </c>
      <c r="CH6" s="21">
        <f t="shared" si="9"/>
        <v>158.94</v>
      </c>
      <c r="CI6" s="21">
        <f t="shared" si="9"/>
        <v>158.04</v>
      </c>
      <c r="CJ6" s="21">
        <f t="shared" si="9"/>
        <v>156.77000000000001</v>
      </c>
      <c r="CK6" s="21">
        <f t="shared" si="9"/>
        <v>157.63999999999999</v>
      </c>
      <c r="CL6" s="20" t="str">
        <f>IF(CL7="","",IF(CL7="-","【-】","【"&amp;SUBSTITUTE(TEXT(CL7,"#,##0.00"),"-","△")&amp;"】"))</f>
        <v>【134.98】</v>
      </c>
      <c r="CM6" s="21">
        <f>IF(CM7="",NA(),CM7)</f>
        <v>36.17</v>
      </c>
      <c r="CN6" s="21">
        <f t="shared" ref="CN6:CV6" si="10">IF(CN7="",NA(),CN7)</f>
        <v>39.64</v>
      </c>
      <c r="CO6" s="21">
        <f t="shared" si="10"/>
        <v>40.340000000000003</v>
      </c>
      <c r="CP6" s="21">
        <f t="shared" si="10"/>
        <v>39.43</v>
      </c>
      <c r="CQ6" s="21">
        <f t="shared" si="10"/>
        <v>37.43</v>
      </c>
      <c r="CR6" s="21">
        <f t="shared" si="10"/>
        <v>66.34</v>
      </c>
      <c r="CS6" s="21">
        <f t="shared" si="10"/>
        <v>67.069999999999993</v>
      </c>
      <c r="CT6" s="21">
        <f t="shared" si="10"/>
        <v>66.78</v>
      </c>
      <c r="CU6" s="21">
        <f t="shared" si="10"/>
        <v>67</v>
      </c>
      <c r="CV6" s="21">
        <f t="shared" si="10"/>
        <v>66.650000000000006</v>
      </c>
      <c r="CW6" s="20" t="str">
        <f>IF(CW7="","",IF(CW7="-","【-】","【"&amp;SUBSTITUTE(TEXT(CW7,"#,##0.00"),"-","△")&amp;"】"))</f>
        <v>【59.99】</v>
      </c>
      <c r="CX6" s="21">
        <f>IF(CX7="",NA(),CX7)</f>
        <v>88.19</v>
      </c>
      <c r="CY6" s="21">
        <f t="shared" ref="CY6:DG6" si="11">IF(CY7="",NA(),CY7)</f>
        <v>83.54</v>
      </c>
      <c r="CZ6" s="21">
        <f t="shared" si="11"/>
        <v>84.9</v>
      </c>
      <c r="DA6" s="21">
        <f t="shared" si="11"/>
        <v>85.66</v>
      </c>
      <c r="DB6" s="21">
        <f t="shared" si="11"/>
        <v>85.99</v>
      </c>
      <c r="DC6" s="21">
        <f t="shared" si="11"/>
        <v>93.86</v>
      </c>
      <c r="DD6" s="21">
        <f t="shared" si="11"/>
        <v>93.96</v>
      </c>
      <c r="DE6" s="21">
        <f t="shared" si="11"/>
        <v>94.06</v>
      </c>
      <c r="DF6" s="21">
        <f t="shared" si="11"/>
        <v>94.41</v>
      </c>
      <c r="DG6" s="21">
        <f t="shared" si="11"/>
        <v>94.43</v>
      </c>
      <c r="DH6" s="20" t="str">
        <f>IF(DH7="","",IF(DH7="-","【-】","【"&amp;SUBSTITUTE(TEXT(DH7,"#,##0.00"),"-","△")&amp;"】"))</f>
        <v>【95.72】</v>
      </c>
      <c r="DI6" s="21">
        <f>IF(DI7="",NA(),DI7)</f>
        <v>8.61</v>
      </c>
      <c r="DJ6" s="21">
        <f t="shared" ref="DJ6:DR6" si="12">IF(DJ7="",NA(),DJ7)</f>
        <v>11.72</v>
      </c>
      <c r="DK6" s="21">
        <f t="shared" si="12"/>
        <v>14.03</v>
      </c>
      <c r="DL6" s="21">
        <f t="shared" si="12"/>
        <v>16.53</v>
      </c>
      <c r="DM6" s="21">
        <f t="shared" si="12"/>
        <v>18.88</v>
      </c>
      <c r="DN6" s="21">
        <f t="shared" si="12"/>
        <v>31.19</v>
      </c>
      <c r="DO6" s="21">
        <f t="shared" si="12"/>
        <v>33.090000000000003</v>
      </c>
      <c r="DP6" s="21">
        <f t="shared" si="12"/>
        <v>34.33</v>
      </c>
      <c r="DQ6" s="21">
        <f t="shared" si="12"/>
        <v>34.15</v>
      </c>
      <c r="DR6" s="21">
        <f t="shared" si="12"/>
        <v>35.53</v>
      </c>
      <c r="DS6" s="20" t="str">
        <f>IF(DS7="","",IF(DS7="-","【-】","【"&amp;SUBSTITUTE(TEXT(DS7,"#,##0.00"),"-","△")&amp;"】"))</f>
        <v>【38.17】</v>
      </c>
      <c r="DT6" s="21">
        <f>IF(DT7="",NA(),DT7)</f>
        <v>8.26</v>
      </c>
      <c r="DU6" s="21">
        <f t="shared" ref="DU6:EC6" si="13">IF(DU7="",NA(),DU7)</f>
        <v>7.16</v>
      </c>
      <c r="DV6" s="21">
        <f t="shared" si="13"/>
        <v>7.12</v>
      </c>
      <c r="DW6" s="21">
        <f t="shared" si="13"/>
        <v>7.64</v>
      </c>
      <c r="DX6" s="21">
        <f t="shared" si="13"/>
        <v>7.29</v>
      </c>
      <c r="DY6" s="21">
        <f t="shared" si="13"/>
        <v>4.3099999999999996</v>
      </c>
      <c r="DZ6" s="21">
        <f t="shared" si="13"/>
        <v>5.04</v>
      </c>
      <c r="EA6" s="21">
        <f t="shared" si="13"/>
        <v>5.1100000000000003</v>
      </c>
      <c r="EB6" s="21">
        <f t="shared" si="13"/>
        <v>5.18</v>
      </c>
      <c r="EC6" s="21">
        <f t="shared" si="13"/>
        <v>6.01</v>
      </c>
      <c r="ED6" s="20" t="str">
        <f>IF(ED7="","",IF(ED7="-","【-】","【"&amp;SUBSTITUTE(TEXT(ED7,"#,##0.00"),"-","△")&amp;"】"))</f>
        <v>【6.54】</v>
      </c>
      <c r="EE6" s="21">
        <f>IF(EE7="",NA(),EE7)</f>
        <v>0.04</v>
      </c>
      <c r="EF6" s="21">
        <f t="shared" ref="EF6:EN6" si="14">IF(EF7="",NA(),EF7)</f>
        <v>0.01</v>
      </c>
      <c r="EG6" s="21">
        <f t="shared" si="14"/>
        <v>0.02</v>
      </c>
      <c r="EH6" s="21">
        <f t="shared" si="14"/>
        <v>0.06</v>
      </c>
      <c r="EI6" s="21">
        <f t="shared" si="14"/>
        <v>0.11</v>
      </c>
      <c r="EJ6" s="21">
        <f t="shared" si="14"/>
        <v>0.21</v>
      </c>
      <c r="EK6" s="21">
        <f t="shared" si="14"/>
        <v>0.25</v>
      </c>
      <c r="EL6" s="21">
        <f t="shared" si="14"/>
        <v>0.21</v>
      </c>
      <c r="EM6" s="21">
        <f t="shared" si="14"/>
        <v>0.33</v>
      </c>
      <c r="EN6" s="21">
        <f t="shared" si="14"/>
        <v>0.22</v>
      </c>
      <c r="EO6" s="20" t="str">
        <f>IF(EO7="","",IF(EO7="-","【-】","【"&amp;SUBSTITUTE(TEXT(EO7,"#,##0.00"),"-","△")&amp;"】"))</f>
        <v>【0.24】</v>
      </c>
    </row>
    <row r="7" spans="1:148" s="22" customFormat="1" x14ac:dyDescent="0.15">
      <c r="A7" s="14"/>
      <c r="B7" s="23">
        <v>2021</v>
      </c>
      <c r="C7" s="23">
        <v>242012</v>
      </c>
      <c r="D7" s="23">
        <v>46</v>
      </c>
      <c r="E7" s="23">
        <v>17</v>
      </c>
      <c r="F7" s="23">
        <v>1</v>
      </c>
      <c r="G7" s="23">
        <v>0</v>
      </c>
      <c r="H7" s="23" t="s">
        <v>96</v>
      </c>
      <c r="I7" s="23" t="s">
        <v>97</v>
      </c>
      <c r="J7" s="23" t="s">
        <v>98</v>
      </c>
      <c r="K7" s="23" t="s">
        <v>99</v>
      </c>
      <c r="L7" s="23" t="s">
        <v>100</v>
      </c>
      <c r="M7" s="23" t="s">
        <v>101</v>
      </c>
      <c r="N7" s="24" t="s">
        <v>102</v>
      </c>
      <c r="O7" s="24">
        <v>61.79</v>
      </c>
      <c r="P7" s="24">
        <v>44.54</v>
      </c>
      <c r="Q7" s="24">
        <v>78.42</v>
      </c>
      <c r="R7" s="24">
        <v>2519</v>
      </c>
      <c r="S7" s="24">
        <v>274065</v>
      </c>
      <c r="T7" s="24">
        <v>711.18</v>
      </c>
      <c r="U7" s="24">
        <v>385.37</v>
      </c>
      <c r="V7" s="24">
        <v>121541</v>
      </c>
      <c r="W7" s="24">
        <v>29.53</v>
      </c>
      <c r="X7" s="24">
        <v>4115.8500000000004</v>
      </c>
      <c r="Y7" s="24">
        <v>110.9</v>
      </c>
      <c r="Z7" s="24">
        <v>111.18</v>
      </c>
      <c r="AA7" s="24">
        <v>110.97</v>
      </c>
      <c r="AB7" s="24">
        <v>113.02</v>
      </c>
      <c r="AC7" s="24">
        <v>112.29</v>
      </c>
      <c r="AD7" s="24">
        <v>110.22</v>
      </c>
      <c r="AE7" s="24">
        <v>110.01</v>
      </c>
      <c r="AF7" s="24">
        <v>111.12</v>
      </c>
      <c r="AG7" s="24">
        <v>109.58</v>
      </c>
      <c r="AH7" s="24">
        <v>109.32</v>
      </c>
      <c r="AI7" s="24">
        <v>107.02</v>
      </c>
      <c r="AJ7" s="24">
        <v>0</v>
      </c>
      <c r="AK7" s="24">
        <v>0</v>
      </c>
      <c r="AL7" s="24">
        <v>0</v>
      </c>
      <c r="AM7" s="24">
        <v>0</v>
      </c>
      <c r="AN7" s="24">
        <v>0</v>
      </c>
      <c r="AO7" s="24">
        <v>3.21</v>
      </c>
      <c r="AP7" s="24">
        <v>2.36</v>
      </c>
      <c r="AQ7" s="24">
        <v>2.0699999999999998</v>
      </c>
      <c r="AR7" s="24">
        <v>5.97</v>
      </c>
      <c r="AS7" s="24">
        <v>1.54</v>
      </c>
      <c r="AT7" s="24">
        <v>3.09</v>
      </c>
      <c r="AU7" s="24">
        <v>29.74</v>
      </c>
      <c r="AV7" s="24">
        <v>30.67</v>
      </c>
      <c r="AW7" s="24">
        <v>26.37</v>
      </c>
      <c r="AX7" s="24">
        <v>32.619999999999997</v>
      </c>
      <c r="AY7" s="24">
        <v>38.18</v>
      </c>
      <c r="AZ7" s="24">
        <v>58.04</v>
      </c>
      <c r="BA7" s="24">
        <v>62.12</v>
      </c>
      <c r="BB7" s="24">
        <v>61.57</v>
      </c>
      <c r="BC7" s="24">
        <v>60.82</v>
      </c>
      <c r="BD7" s="24">
        <v>63.48</v>
      </c>
      <c r="BE7" s="24">
        <v>71.39</v>
      </c>
      <c r="BF7" s="24">
        <v>2897.35</v>
      </c>
      <c r="BG7" s="24">
        <v>2700.42</v>
      </c>
      <c r="BH7" s="24">
        <v>2312.8200000000002</v>
      </c>
      <c r="BI7" s="24">
        <v>1989.31</v>
      </c>
      <c r="BJ7" s="24">
        <v>1964.48</v>
      </c>
      <c r="BK7" s="24">
        <v>917.29</v>
      </c>
      <c r="BL7" s="24">
        <v>875.53</v>
      </c>
      <c r="BM7" s="24">
        <v>867.39</v>
      </c>
      <c r="BN7" s="24">
        <v>920.83</v>
      </c>
      <c r="BO7" s="24">
        <v>874.02</v>
      </c>
      <c r="BP7" s="24">
        <v>669.11</v>
      </c>
      <c r="BQ7" s="24">
        <v>69.349999999999994</v>
      </c>
      <c r="BR7" s="24">
        <v>65.95</v>
      </c>
      <c r="BS7" s="24">
        <v>78.81</v>
      </c>
      <c r="BT7" s="24">
        <v>91.1</v>
      </c>
      <c r="BU7" s="24">
        <v>91.42</v>
      </c>
      <c r="BV7" s="24">
        <v>99.67</v>
      </c>
      <c r="BW7" s="24">
        <v>99.83</v>
      </c>
      <c r="BX7" s="24">
        <v>100.91</v>
      </c>
      <c r="BY7" s="24">
        <v>99.82</v>
      </c>
      <c r="BZ7" s="24">
        <v>100.32</v>
      </c>
      <c r="CA7" s="24">
        <v>99.73</v>
      </c>
      <c r="CB7" s="24">
        <v>170.17</v>
      </c>
      <c r="CC7" s="24">
        <v>180.24</v>
      </c>
      <c r="CD7" s="24">
        <v>169.12</v>
      </c>
      <c r="CE7" s="24">
        <v>164.36</v>
      </c>
      <c r="CF7" s="24">
        <v>161.29</v>
      </c>
      <c r="CG7" s="24">
        <v>159.6</v>
      </c>
      <c r="CH7" s="24">
        <v>158.94</v>
      </c>
      <c r="CI7" s="24">
        <v>158.04</v>
      </c>
      <c r="CJ7" s="24">
        <v>156.77000000000001</v>
      </c>
      <c r="CK7" s="24">
        <v>157.63999999999999</v>
      </c>
      <c r="CL7" s="24">
        <v>134.97999999999999</v>
      </c>
      <c r="CM7" s="24">
        <v>36.17</v>
      </c>
      <c r="CN7" s="24">
        <v>39.64</v>
      </c>
      <c r="CO7" s="24">
        <v>40.340000000000003</v>
      </c>
      <c r="CP7" s="24">
        <v>39.43</v>
      </c>
      <c r="CQ7" s="24">
        <v>37.43</v>
      </c>
      <c r="CR7" s="24">
        <v>66.34</v>
      </c>
      <c r="CS7" s="24">
        <v>67.069999999999993</v>
      </c>
      <c r="CT7" s="24">
        <v>66.78</v>
      </c>
      <c r="CU7" s="24">
        <v>67</v>
      </c>
      <c r="CV7" s="24">
        <v>66.650000000000006</v>
      </c>
      <c r="CW7" s="24">
        <v>59.99</v>
      </c>
      <c r="CX7" s="24">
        <v>88.19</v>
      </c>
      <c r="CY7" s="24">
        <v>83.54</v>
      </c>
      <c r="CZ7" s="24">
        <v>84.9</v>
      </c>
      <c r="DA7" s="24">
        <v>85.66</v>
      </c>
      <c r="DB7" s="24">
        <v>85.99</v>
      </c>
      <c r="DC7" s="24">
        <v>93.86</v>
      </c>
      <c r="DD7" s="24">
        <v>93.96</v>
      </c>
      <c r="DE7" s="24">
        <v>94.06</v>
      </c>
      <c r="DF7" s="24">
        <v>94.41</v>
      </c>
      <c r="DG7" s="24">
        <v>94.43</v>
      </c>
      <c r="DH7" s="24">
        <v>95.72</v>
      </c>
      <c r="DI7" s="24">
        <v>8.61</v>
      </c>
      <c r="DJ7" s="24">
        <v>11.72</v>
      </c>
      <c r="DK7" s="24">
        <v>14.03</v>
      </c>
      <c r="DL7" s="24">
        <v>16.53</v>
      </c>
      <c r="DM7" s="24">
        <v>18.88</v>
      </c>
      <c r="DN7" s="24">
        <v>31.19</v>
      </c>
      <c r="DO7" s="24">
        <v>33.090000000000003</v>
      </c>
      <c r="DP7" s="24">
        <v>34.33</v>
      </c>
      <c r="DQ7" s="24">
        <v>34.15</v>
      </c>
      <c r="DR7" s="24">
        <v>35.53</v>
      </c>
      <c r="DS7" s="24">
        <v>38.17</v>
      </c>
      <c r="DT7" s="24">
        <v>8.26</v>
      </c>
      <c r="DU7" s="24">
        <v>7.16</v>
      </c>
      <c r="DV7" s="24">
        <v>7.12</v>
      </c>
      <c r="DW7" s="24">
        <v>7.64</v>
      </c>
      <c r="DX7" s="24">
        <v>7.29</v>
      </c>
      <c r="DY7" s="24">
        <v>4.3099999999999996</v>
      </c>
      <c r="DZ7" s="24">
        <v>5.04</v>
      </c>
      <c r="EA7" s="24">
        <v>5.1100000000000003</v>
      </c>
      <c r="EB7" s="24">
        <v>5.18</v>
      </c>
      <c r="EC7" s="24">
        <v>6.01</v>
      </c>
      <c r="ED7" s="24">
        <v>6.54</v>
      </c>
      <c r="EE7" s="24">
        <v>0.04</v>
      </c>
      <c r="EF7" s="24">
        <v>0.01</v>
      </c>
      <c r="EG7" s="24">
        <v>0.02</v>
      </c>
      <c r="EH7" s="24">
        <v>0.06</v>
      </c>
      <c r="EI7" s="24">
        <v>0.11</v>
      </c>
      <c r="EJ7" s="24">
        <v>0.21</v>
      </c>
      <c r="EK7" s="24">
        <v>0.25</v>
      </c>
      <c r="EL7" s="24">
        <v>0.21</v>
      </c>
      <c r="EM7" s="24">
        <v>0.33</v>
      </c>
      <c r="EN7" s="24">
        <v>0.22</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松井　智紀</cp:lastModifiedBy>
  <dcterms:created xsi:type="dcterms:W3CDTF">2023-01-12T23:31:55Z</dcterms:created>
  <dcterms:modified xsi:type="dcterms:W3CDTF">2023-01-18T08:11:21Z</dcterms:modified>
  <cp:category/>
</cp:coreProperties>
</file>