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5549141C-6C8F-4F10-ADCC-BDFDA6BA72AA}" xr6:coauthVersionLast="47" xr6:coauthVersionMax="47" xr10:uidLastSave="{00000000-0000-0000-0000-000000000000}"/>
  <bookViews>
    <workbookView xWindow="285" yWindow="360" windowWidth="14430" windowHeight="14715" tabRatio="839" activeTab="1" xr2:uid="{00000000-000D-0000-FFFF-FFFF00000000}"/>
  </bookViews>
  <sheets>
    <sheet name="78生活保護法による保護状況(平成23年度以前)" sheetId="2" r:id="rId1"/>
    <sheet name="78生活保護法による保護状況(平成24年度以降)" sheetId="3" r:id="rId2"/>
  </sheets>
  <definedNames>
    <definedName name="_xlnm.Print_Area" localSheetId="0">'78生活保護法による保護状況(平成23年度以前)'!$A$1:$L$56</definedName>
    <definedName name="_xlnm.Print_Area" localSheetId="1">'78生活保護法による保護状況(平成24年度以降)'!$A$1:$L$17</definedName>
    <definedName name="_xlnm.Print_Titles" localSheetId="0">'78生活保護法による保護状況(平成23年度以前)'!$1:$3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2" l="1"/>
  <c r="L51" i="2"/>
  <c r="K51" i="2"/>
  <c r="J51" i="2"/>
  <c r="I51" i="2"/>
  <c r="H51" i="2"/>
  <c r="G51" i="2"/>
  <c r="F51" i="2"/>
  <c r="E51" i="2"/>
  <c r="C51" i="2"/>
  <c r="B51" i="2"/>
  <c r="L50" i="2"/>
  <c r="K50" i="2"/>
  <c r="J50" i="2"/>
  <c r="I50" i="2"/>
  <c r="H50" i="2"/>
  <c r="G50" i="2"/>
  <c r="F50" i="2"/>
  <c r="E50" i="2"/>
  <c r="C50" i="2"/>
  <c r="D50" i="2" s="1"/>
  <c r="B50" i="2"/>
  <c r="L49" i="2"/>
  <c r="K49" i="2"/>
  <c r="J49" i="2"/>
  <c r="I49" i="2"/>
  <c r="H49" i="2"/>
  <c r="G49" i="2"/>
  <c r="F49" i="2"/>
  <c r="E49" i="2"/>
  <c r="D49" i="2"/>
  <c r="C49" i="2"/>
  <c r="B49" i="2"/>
</calcChain>
</file>

<file path=xl/sharedStrings.xml><?xml version="1.0" encoding="utf-8"?>
<sst xmlns="http://schemas.openxmlformats.org/spreadsheetml/2006/main" count="86" uniqueCount="31">
  <si>
    <t>被保護者（実数：月平均）</t>
  </si>
  <si>
    <t>扶助区分人員（月平均）</t>
  </si>
  <si>
    <t>年　　度</t>
  </si>
  <si>
    <t>保護率
（人口千人対）</t>
  </si>
  <si>
    <t>生活扶助</t>
  </si>
  <si>
    <t>住宅扶助</t>
  </si>
  <si>
    <t>教育扶助</t>
  </si>
  <si>
    <t>介護扶助</t>
  </si>
  <si>
    <t>医療扶助</t>
  </si>
  <si>
    <t>出産扶助</t>
  </si>
  <si>
    <t>葬祭扶助</t>
  </si>
  <si>
    <t>昭和35年度</t>
  </si>
  <si>
    <t>-</t>
  </si>
  <si>
    <t>…</t>
  </si>
  <si>
    <t>扶助人員（延数）</t>
    <rPh sb="5" eb="6">
      <t>ノベ</t>
    </rPh>
    <rPh sb="6" eb="7">
      <t>スウ</t>
    </rPh>
    <phoneticPr fontId="3"/>
  </si>
  <si>
    <t>平成24年度</t>
    <rPh sb="0" eb="2">
      <t>ヘイセイ</t>
    </rPh>
    <rPh sb="4" eb="6">
      <t>ネンド</t>
    </rPh>
    <phoneticPr fontId="3"/>
  </si>
  <si>
    <t xml:space="preserve">注) 被保護実世帯数、被保護実人員は年度内（福祉行政報告例の月分報告）の累計である。  </t>
    <rPh sb="3" eb="4">
      <t>ヒ</t>
    </rPh>
    <rPh sb="4" eb="6">
      <t>ホゴ</t>
    </rPh>
    <rPh sb="6" eb="7">
      <t>ジツ</t>
    </rPh>
    <rPh sb="11" eb="12">
      <t>ヒ</t>
    </rPh>
    <rPh sb="12" eb="14">
      <t>ホゴ</t>
    </rPh>
    <rPh sb="14" eb="15">
      <t>ジツ</t>
    </rPh>
    <rPh sb="15" eb="17">
      <t>ジンイン</t>
    </rPh>
    <rPh sb="22" eb="24">
      <t>フクシ</t>
    </rPh>
    <rPh sb="24" eb="26">
      <t>ギョウセイ</t>
    </rPh>
    <rPh sb="26" eb="29">
      <t>ホウコクレイ</t>
    </rPh>
    <rPh sb="30" eb="31">
      <t>ツキ</t>
    </rPh>
    <rPh sb="31" eb="32">
      <t>ブン</t>
    </rPh>
    <rPh sb="32" eb="34">
      <t>ホウコク</t>
    </rPh>
    <rPh sb="36" eb="38">
      <t>ルイケイ</t>
    </rPh>
    <phoneticPr fontId="4"/>
  </si>
  <si>
    <t>生業扶助</t>
    <rPh sb="2" eb="4">
      <t>フジョ</t>
    </rPh>
    <phoneticPr fontId="3"/>
  </si>
  <si>
    <t>被保護
実人員
（人）</t>
    <rPh sb="4" eb="5">
      <t>ジツ</t>
    </rPh>
    <rPh sb="9" eb="10">
      <t>ニン</t>
    </rPh>
    <phoneticPr fontId="3"/>
  </si>
  <si>
    <t>被保護
実世帯数
（世帯）</t>
    <rPh sb="0" eb="1">
      <t>ヒ</t>
    </rPh>
    <rPh sb="1" eb="3">
      <t>ホゴ</t>
    </rPh>
    <rPh sb="4" eb="5">
      <t>ジツ</t>
    </rPh>
    <rPh sb="10" eb="12">
      <t>セタイ</t>
    </rPh>
    <phoneticPr fontId="3"/>
  </si>
  <si>
    <t>世帯数
（世帯）</t>
    <rPh sb="5" eb="7">
      <t>セタイ</t>
    </rPh>
    <phoneticPr fontId="3"/>
  </si>
  <si>
    <t>被保護人員
（人）</t>
    <rPh sb="7" eb="8">
      <t>ニン</t>
    </rPh>
    <phoneticPr fontId="3"/>
  </si>
  <si>
    <t>令和元年度</t>
    <rPh sb="0" eb="2">
      <t>レイワ</t>
    </rPh>
    <rPh sb="2" eb="3">
      <t>モト</t>
    </rPh>
    <rPh sb="3" eb="5">
      <t>ネンド</t>
    </rPh>
    <phoneticPr fontId="3"/>
  </si>
  <si>
    <t>(単位：世帯、人、‰）</t>
    <rPh sb="4" eb="6">
      <t>セタイ</t>
    </rPh>
    <phoneticPr fontId="3"/>
  </si>
  <si>
    <r>
      <t xml:space="preserve">保護率
</t>
    </r>
    <r>
      <rPr>
        <sz val="8"/>
        <rFont val="ＭＳ 明朝"/>
        <family val="1"/>
        <charset val="128"/>
      </rPr>
      <t>(人口千人対)</t>
    </r>
    <phoneticPr fontId="3"/>
  </si>
  <si>
    <t>平成元年度</t>
    <phoneticPr fontId="3"/>
  </si>
  <si>
    <t>平成18</t>
    <phoneticPr fontId="3"/>
  </si>
  <si>
    <t>資料出所：厚生労働省「被保護者調査」、県子ども・福祉部地域福祉課、県政策企画部統計課「三重県統計書」</t>
    <rPh sb="0" eb="2">
      <t>シリョウ</t>
    </rPh>
    <rPh sb="2" eb="4">
      <t>デドコロ</t>
    </rPh>
    <rPh sb="5" eb="7">
      <t>コウセイ</t>
    </rPh>
    <rPh sb="7" eb="10">
      <t>ロウドウショウ</t>
    </rPh>
    <rPh sb="11" eb="15">
      <t>ヒホゴシャ</t>
    </rPh>
    <rPh sb="15" eb="17">
      <t>チョウサ</t>
    </rPh>
    <phoneticPr fontId="3"/>
  </si>
  <si>
    <t>資料出所：厚生労働省「福祉行政報告例」、県政策企画部統計課「三重県統計書」</t>
    <rPh sb="20" eb="21">
      <t>ケン</t>
    </rPh>
    <rPh sb="21" eb="23">
      <t>セイサク</t>
    </rPh>
    <rPh sb="23" eb="25">
      <t>キカク</t>
    </rPh>
    <rPh sb="25" eb="26">
      <t>ブ</t>
    </rPh>
    <phoneticPr fontId="3"/>
  </si>
  <si>
    <t>78. 生活保護法による保護状況</t>
    <rPh sb="12" eb="14">
      <t>ホゴ</t>
    </rPh>
    <phoneticPr fontId="3"/>
  </si>
  <si>
    <t>78. 生活保護法による保護状況（続）</t>
    <rPh sb="12" eb="14">
      <t>ホゴ</t>
    </rPh>
    <rPh sb="17" eb="18">
      <t>ゾク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</si>
</sst>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.0"/>
    <numFmt numFmtId="178" formatCode="#,##0.0_);[Red]\(#,##0.0\)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0" fontId="5" fillId="0" borderId="0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6" fillId="0" borderId="0" xfId="2" applyFont="1" applyBorder="1" applyAlignment="1">
      <alignment horizontal="distributed" vertical="center" wrapText="1"/>
    </xf>
    <xf numFmtId="0" fontId="4" fillId="0" borderId="0" xfId="2" applyFont="1" applyFill="1" applyBorder="1" applyAlignment="1">
      <alignment vertical="center"/>
    </xf>
    <xf numFmtId="178" fontId="4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Fill="1" applyBorder="1" applyAlignment="1">
      <alignment horizontal="right" vertical="center"/>
    </xf>
    <xf numFmtId="0" fontId="9" fillId="0" borderId="9" xfId="2" applyFont="1" applyBorder="1" applyAlignment="1">
      <alignment horizontal="centerContinuous" vertical="center" wrapText="1"/>
    </xf>
    <xf numFmtId="0" fontId="8" fillId="0" borderId="3" xfId="2" applyFont="1" applyBorder="1" applyAlignment="1">
      <alignment horizontal="centerContinuous" vertical="center"/>
    </xf>
    <xf numFmtId="0" fontId="8" fillId="0" borderId="4" xfId="2" applyFont="1" applyBorder="1" applyAlignment="1">
      <alignment horizontal="centerContinuous" vertical="center"/>
    </xf>
    <xf numFmtId="0" fontId="8" fillId="0" borderId="1" xfId="2" applyFont="1" applyBorder="1" applyAlignment="1">
      <alignment horizontal="centerContinuous" vertical="center"/>
    </xf>
    <xf numFmtId="0" fontId="9" fillId="0" borderId="7" xfId="2" applyFont="1" applyBorder="1" applyAlignment="1">
      <alignment horizontal="centerContinuous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177" fontId="8" fillId="0" borderId="2" xfId="0" applyNumberFormat="1" applyFont="1" applyBorder="1" applyAlignment="1">
      <alignment horizontal="right" vertical="center"/>
    </xf>
    <xf numFmtId="38" fontId="8" fillId="0" borderId="2" xfId="1" applyFont="1" applyBorder="1" applyAlignment="1">
      <alignment horizontal="right" vertical="center"/>
    </xf>
    <xf numFmtId="176" fontId="8" fillId="0" borderId="2" xfId="1" applyNumberFormat="1" applyFont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176" fontId="8" fillId="0" borderId="2" xfId="1" applyNumberFormat="1" applyFont="1" applyFill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176" fontId="8" fillId="0" borderId="5" xfId="1" applyNumberFormat="1" applyFont="1" applyFill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38" fontId="8" fillId="0" borderId="5" xfId="1" applyFont="1" applyFill="1" applyBorder="1" applyAlignment="1">
      <alignment horizontal="right" vertical="center"/>
    </xf>
    <xf numFmtId="38" fontId="8" fillId="0" borderId="6" xfId="1" applyFont="1" applyFill="1" applyBorder="1" applyAlignment="1">
      <alignment horizontal="right" vertical="center"/>
    </xf>
    <xf numFmtId="0" fontId="8" fillId="0" borderId="0" xfId="2" applyFont="1" applyBorder="1" applyAlignment="1">
      <alignment vertical="center"/>
    </xf>
    <xf numFmtId="0" fontId="7" fillId="0" borderId="8" xfId="2" applyFont="1" applyFill="1" applyBorder="1" applyAlignment="1">
      <alignment vertical="center"/>
    </xf>
    <xf numFmtId="178" fontId="7" fillId="0" borderId="8" xfId="2" applyNumberFormat="1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9" fillId="0" borderId="9" xfId="2" applyFont="1" applyFill="1" applyBorder="1" applyAlignment="1">
      <alignment horizontal="centerContinuous" vertical="center" wrapText="1"/>
    </xf>
    <xf numFmtId="0" fontId="8" fillId="0" borderId="3" xfId="2" applyFont="1" applyFill="1" applyBorder="1" applyAlignment="1">
      <alignment horizontal="centerContinuous" vertical="center"/>
    </xf>
    <xf numFmtId="0" fontId="8" fillId="0" borderId="4" xfId="2" applyFont="1" applyFill="1" applyBorder="1" applyAlignment="1">
      <alignment horizontal="centerContinuous" vertical="center"/>
    </xf>
    <xf numFmtId="0" fontId="9" fillId="0" borderId="7" xfId="2" applyFont="1" applyFill="1" applyBorder="1" applyAlignment="1">
      <alignment horizontal="centerContinuous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178" fontId="8" fillId="0" borderId="5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/>
    <xf numFmtId="38" fontId="8" fillId="0" borderId="0" xfId="1" applyFont="1" applyFill="1" applyBorder="1" applyAlignment="1">
      <alignment horizontal="right" vertical="center"/>
    </xf>
    <xf numFmtId="178" fontId="8" fillId="0" borderId="0" xfId="1" applyNumberFormat="1" applyFont="1" applyFill="1" applyBorder="1" applyAlignment="1">
      <alignment horizontal="right" vertical="center"/>
    </xf>
    <xf numFmtId="0" fontId="11" fillId="0" borderId="0" xfId="2" applyFont="1" applyBorder="1" applyAlignment="1">
      <alignment vertical="center"/>
    </xf>
    <xf numFmtId="0" fontId="12" fillId="0" borderId="0" xfId="2" applyFont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0" fontId="8" fillId="0" borderId="0" xfId="2" applyFont="1" applyFill="1" applyBorder="1" applyAlignment="1"/>
    <xf numFmtId="0" fontId="8" fillId="0" borderId="0" xfId="2" applyFont="1" applyFill="1" applyBorder="1" applyAlignment="1">
      <alignment vertical="center"/>
    </xf>
    <xf numFmtId="178" fontId="8" fillId="0" borderId="0" xfId="2" applyNumberFormat="1" applyFont="1" applyFill="1" applyBorder="1" applyAlignment="1">
      <alignment vertical="center"/>
    </xf>
    <xf numFmtId="0" fontId="9" fillId="0" borderId="10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178" fontId="9" fillId="0" borderId="10" xfId="2" applyNumberFormat="1" applyFont="1" applyFill="1" applyBorder="1" applyAlignment="1">
      <alignment horizontal="center" vertical="center" wrapText="1"/>
    </xf>
    <xf numFmtId="178" fontId="9" fillId="0" borderId="5" xfId="2" applyNumberFormat="1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364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1"/>
  <sheetViews>
    <sheetView view="pageBreakPreview" zoomScaleNormal="100" zoomScaleSheetLayoutView="100" workbookViewId="0">
      <pane xSplit="1" ySplit="3" topLeftCell="B43" activePane="bottomRight" state="frozen"/>
      <selection pane="topRight" activeCell="B1" sqref="B1"/>
      <selection pane="bottomLeft" activeCell="A4" sqref="A4"/>
      <selection pane="bottomRight" activeCell="C1" sqref="C1"/>
    </sheetView>
  </sheetViews>
  <sheetFormatPr defaultColWidth="9" defaultRowHeight="12"/>
  <cols>
    <col min="1" max="1" width="10.25" style="2" customWidth="1"/>
    <col min="2" max="4" width="9.125" style="2" customWidth="1"/>
    <col min="5" max="5" width="7.75" style="2" customWidth="1"/>
    <col min="6" max="6" width="8.25" style="2" customWidth="1"/>
    <col min="7" max="8" width="7.875" style="2" customWidth="1"/>
    <col min="9" max="9" width="8.25" style="2" customWidth="1"/>
    <col min="10" max="11" width="7.875" style="2" customWidth="1"/>
    <col min="12" max="12" width="8.625" style="2" customWidth="1"/>
    <col min="13" max="16384" width="9" style="2"/>
  </cols>
  <sheetData>
    <row r="1" spans="1:12" s="1" customFormat="1" ht="14.25">
      <c r="A1" s="50" t="s">
        <v>29</v>
      </c>
      <c r="B1" s="7"/>
      <c r="C1" s="38"/>
      <c r="D1" s="7"/>
      <c r="E1" s="7"/>
      <c r="F1" s="7"/>
      <c r="G1" s="7"/>
      <c r="H1" s="7"/>
      <c r="I1" s="7"/>
      <c r="J1" s="7"/>
      <c r="K1" s="7"/>
      <c r="L1" s="8" t="s">
        <v>23</v>
      </c>
    </row>
    <row r="2" spans="1:12" ht="15" customHeight="1">
      <c r="A2" s="9"/>
      <c r="B2" s="10" t="s">
        <v>0</v>
      </c>
      <c r="C2" s="11"/>
      <c r="D2" s="12"/>
      <c r="E2" s="10" t="s">
        <v>1</v>
      </c>
      <c r="F2" s="11"/>
      <c r="G2" s="11"/>
      <c r="H2" s="11"/>
      <c r="I2" s="11"/>
      <c r="J2" s="11"/>
      <c r="K2" s="11"/>
      <c r="L2" s="11"/>
    </row>
    <row r="3" spans="1:12" ht="33.75" customHeight="1">
      <c r="A3" s="13" t="s">
        <v>2</v>
      </c>
      <c r="B3" s="14" t="s">
        <v>20</v>
      </c>
      <c r="C3" s="14" t="s">
        <v>21</v>
      </c>
      <c r="D3" s="15" t="s">
        <v>3</v>
      </c>
      <c r="E3" s="16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8" t="s">
        <v>17</v>
      </c>
      <c r="L3" s="19" t="s">
        <v>10</v>
      </c>
    </row>
    <row r="4" spans="1:12" s="3" customFormat="1" ht="18" customHeight="1">
      <c r="A4" s="20" t="s">
        <v>11</v>
      </c>
      <c r="B4" s="21">
        <v>10965</v>
      </c>
      <c r="C4" s="21">
        <v>26930</v>
      </c>
      <c r="D4" s="22">
        <v>18.100000000000001</v>
      </c>
      <c r="E4" s="21">
        <v>23570</v>
      </c>
      <c r="F4" s="21">
        <v>7024</v>
      </c>
      <c r="G4" s="21">
        <v>7655</v>
      </c>
      <c r="H4" s="21" t="s">
        <v>12</v>
      </c>
      <c r="I4" s="21">
        <v>7886</v>
      </c>
      <c r="J4" s="22">
        <v>6</v>
      </c>
      <c r="K4" s="22">
        <v>195</v>
      </c>
      <c r="L4" s="23">
        <v>42</v>
      </c>
    </row>
    <row r="5" spans="1:12" ht="18" customHeight="1">
      <c r="A5" s="20">
        <v>36</v>
      </c>
      <c r="B5" s="21">
        <v>10781</v>
      </c>
      <c r="C5" s="21">
        <v>26386</v>
      </c>
      <c r="D5" s="22">
        <v>17.7</v>
      </c>
      <c r="E5" s="21">
        <v>23491</v>
      </c>
      <c r="F5" s="21">
        <v>6851</v>
      </c>
      <c r="G5" s="21">
        <v>7583</v>
      </c>
      <c r="H5" s="21" t="s">
        <v>12</v>
      </c>
      <c r="I5" s="21">
        <v>7775</v>
      </c>
      <c r="J5" s="22">
        <v>7</v>
      </c>
      <c r="K5" s="22">
        <v>182</v>
      </c>
      <c r="L5" s="23">
        <v>46</v>
      </c>
    </row>
    <row r="6" spans="1:12" ht="18" customHeight="1">
      <c r="A6" s="20">
        <v>37</v>
      </c>
      <c r="B6" s="21">
        <v>10983</v>
      </c>
      <c r="C6" s="21">
        <v>26650</v>
      </c>
      <c r="D6" s="22">
        <v>17.8</v>
      </c>
      <c r="E6" s="21">
        <v>24097</v>
      </c>
      <c r="F6" s="21">
        <v>7039</v>
      </c>
      <c r="G6" s="21">
        <v>7595</v>
      </c>
      <c r="H6" s="21" t="s">
        <v>12</v>
      </c>
      <c r="I6" s="21">
        <v>8027</v>
      </c>
      <c r="J6" s="22">
        <v>4</v>
      </c>
      <c r="K6" s="22">
        <v>158</v>
      </c>
      <c r="L6" s="23">
        <v>41</v>
      </c>
    </row>
    <row r="7" spans="1:12" ht="18" customHeight="1">
      <c r="A7" s="20">
        <v>38</v>
      </c>
      <c r="B7" s="21">
        <v>11011</v>
      </c>
      <c r="C7" s="21">
        <v>26702</v>
      </c>
      <c r="D7" s="22">
        <v>17.7</v>
      </c>
      <c r="E7" s="22" t="s">
        <v>13</v>
      </c>
      <c r="F7" s="22" t="s">
        <v>13</v>
      </c>
      <c r="G7" s="22" t="s">
        <v>13</v>
      </c>
      <c r="H7" s="21" t="s">
        <v>12</v>
      </c>
      <c r="I7" s="22" t="s">
        <v>13</v>
      </c>
      <c r="J7" s="22" t="s">
        <v>13</v>
      </c>
      <c r="K7" s="22" t="s">
        <v>13</v>
      </c>
      <c r="L7" s="23" t="s">
        <v>13</v>
      </c>
    </row>
    <row r="8" spans="1:12" ht="18" customHeight="1">
      <c r="A8" s="20">
        <v>39</v>
      </c>
      <c r="B8" s="21">
        <v>10730</v>
      </c>
      <c r="C8" s="21">
        <v>25192</v>
      </c>
      <c r="D8" s="22">
        <v>16.600000000000001</v>
      </c>
      <c r="E8" s="21">
        <v>22119</v>
      </c>
      <c r="F8" s="21">
        <v>7275</v>
      </c>
      <c r="G8" s="21">
        <v>6367</v>
      </c>
      <c r="H8" s="21" t="s">
        <v>12</v>
      </c>
      <c r="I8" s="21">
        <v>8975</v>
      </c>
      <c r="J8" s="22">
        <v>6</v>
      </c>
      <c r="K8" s="22">
        <v>150</v>
      </c>
      <c r="L8" s="23">
        <v>35</v>
      </c>
    </row>
    <row r="9" spans="1:12" ht="18" customHeight="1">
      <c r="A9" s="20">
        <v>40</v>
      </c>
      <c r="B9" s="21">
        <v>10880</v>
      </c>
      <c r="C9" s="21">
        <v>24418</v>
      </c>
      <c r="D9" s="22">
        <v>16.100000000000001</v>
      </c>
      <c r="E9" s="21">
        <v>21316</v>
      </c>
      <c r="F9" s="21">
        <v>7366</v>
      </c>
      <c r="G9" s="21">
        <v>5731</v>
      </c>
      <c r="H9" s="21" t="s">
        <v>12</v>
      </c>
      <c r="I9" s="21">
        <v>9433</v>
      </c>
      <c r="J9" s="22">
        <v>5</v>
      </c>
      <c r="K9" s="22">
        <v>142</v>
      </c>
      <c r="L9" s="23">
        <v>36</v>
      </c>
    </row>
    <row r="10" spans="1:12" ht="18" customHeight="1">
      <c r="A10" s="20">
        <v>41</v>
      </c>
      <c r="B10" s="21">
        <v>11340</v>
      </c>
      <c r="C10" s="21">
        <v>25028</v>
      </c>
      <c r="D10" s="22">
        <v>16.5</v>
      </c>
      <c r="E10" s="21">
        <v>21859</v>
      </c>
      <c r="F10" s="21">
        <v>8042</v>
      </c>
      <c r="G10" s="21">
        <v>5536</v>
      </c>
      <c r="H10" s="21" t="s">
        <v>12</v>
      </c>
      <c r="I10" s="21">
        <v>10032</v>
      </c>
      <c r="J10" s="22">
        <v>5</v>
      </c>
      <c r="K10" s="22">
        <v>113</v>
      </c>
      <c r="L10" s="23">
        <v>37</v>
      </c>
    </row>
    <row r="11" spans="1:12" ht="18" customHeight="1">
      <c r="A11" s="20">
        <v>42</v>
      </c>
      <c r="B11" s="21">
        <v>11561</v>
      </c>
      <c r="C11" s="21">
        <v>24788</v>
      </c>
      <c r="D11" s="22">
        <v>16.399999999999999</v>
      </c>
      <c r="E11" s="21">
        <v>21586</v>
      </c>
      <c r="F11" s="21">
        <v>8219</v>
      </c>
      <c r="G11" s="21">
        <v>5137</v>
      </c>
      <c r="H11" s="21" t="s">
        <v>12</v>
      </c>
      <c r="I11" s="21">
        <v>10642</v>
      </c>
      <c r="J11" s="22">
        <v>6</v>
      </c>
      <c r="K11" s="22">
        <v>87</v>
      </c>
      <c r="L11" s="23">
        <v>45</v>
      </c>
    </row>
    <row r="12" spans="1:12" ht="18" customHeight="1">
      <c r="A12" s="20">
        <v>43</v>
      </c>
      <c r="B12" s="21">
        <v>11213</v>
      </c>
      <c r="C12" s="21">
        <v>23015</v>
      </c>
      <c r="D12" s="22">
        <v>15.1</v>
      </c>
      <c r="E12" s="21">
        <v>19876</v>
      </c>
      <c r="F12" s="21">
        <v>7849</v>
      </c>
      <c r="G12" s="21">
        <v>4405</v>
      </c>
      <c r="H12" s="21" t="s">
        <v>12</v>
      </c>
      <c r="I12" s="21">
        <v>10828</v>
      </c>
      <c r="J12" s="22">
        <v>9</v>
      </c>
      <c r="K12" s="22">
        <v>83</v>
      </c>
      <c r="L12" s="23">
        <v>43</v>
      </c>
    </row>
    <row r="13" spans="1:12" ht="18" customHeight="1">
      <c r="A13" s="20">
        <v>44</v>
      </c>
      <c r="B13" s="21">
        <v>10892</v>
      </c>
      <c r="C13" s="21">
        <v>21371</v>
      </c>
      <c r="D13" s="24">
        <v>14</v>
      </c>
      <c r="E13" s="21">
        <v>18230</v>
      </c>
      <c r="F13" s="21">
        <v>7251</v>
      </c>
      <c r="G13" s="21">
        <v>3819</v>
      </c>
      <c r="H13" s="21" t="s">
        <v>12</v>
      </c>
      <c r="I13" s="21">
        <v>10650</v>
      </c>
      <c r="J13" s="22">
        <v>4</v>
      </c>
      <c r="K13" s="22">
        <v>53</v>
      </c>
      <c r="L13" s="23">
        <v>40</v>
      </c>
    </row>
    <row r="14" spans="1:12" ht="18" customHeight="1">
      <c r="A14" s="20">
        <v>45</v>
      </c>
      <c r="B14" s="21">
        <v>10759</v>
      </c>
      <c r="C14" s="21">
        <v>20356</v>
      </c>
      <c r="D14" s="22">
        <v>13.2</v>
      </c>
      <c r="E14" s="21">
        <v>17251</v>
      </c>
      <c r="F14" s="21">
        <v>6836</v>
      </c>
      <c r="G14" s="21">
        <v>3288</v>
      </c>
      <c r="H14" s="21" t="s">
        <v>12</v>
      </c>
      <c r="I14" s="21">
        <v>10545</v>
      </c>
      <c r="J14" s="22">
        <v>3</v>
      </c>
      <c r="K14" s="22">
        <v>47</v>
      </c>
      <c r="L14" s="23">
        <v>37</v>
      </c>
    </row>
    <row r="15" spans="1:12" ht="18" customHeight="1">
      <c r="A15" s="20">
        <v>46</v>
      </c>
      <c r="B15" s="21">
        <v>10884</v>
      </c>
      <c r="C15" s="21">
        <v>19915</v>
      </c>
      <c r="D15" s="22">
        <v>12.8</v>
      </c>
      <c r="E15" s="21">
        <v>16718</v>
      </c>
      <c r="F15" s="21">
        <v>6648</v>
      </c>
      <c r="G15" s="21">
        <v>3037</v>
      </c>
      <c r="H15" s="21" t="s">
        <v>12</v>
      </c>
      <c r="I15" s="21">
        <v>10865</v>
      </c>
      <c r="J15" s="22">
        <v>3</v>
      </c>
      <c r="K15" s="22">
        <v>40</v>
      </c>
      <c r="L15" s="23">
        <v>31</v>
      </c>
    </row>
    <row r="16" spans="1:12" ht="18" customHeight="1">
      <c r="A16" s="20">
        <v>47</v>
      </c>
      <c r="B16" s="21">
        <v>11128</v>
      </c>
      <c r="C16" s="21">
        <v>20159</v>
      </c>
      <c r="D16" s="22">
        <v>12.8</v>
      </c>
      <c r="E16" s="21">
        <v>16854</v>
      </c>
      <c r="F16" s="21">
        <v>7007</v>
      </c>
      <c r="G16" s="21">
        <v>3065</v>
      </c>
      <c r="H16" s="21" t="s">
        <v>12</v>
      </c>
      <c r="I16" s="21">
        <v>11194</v>
      </c>
      <c r="J16" s="22">
        <v>2</v>
      </c>
      <c r="K16" s="22">
        <v>31</v>
      </c>
      <c r="L16" s="23">
        <v>34</v>
      </c>
    </row>
    <row r="17" spans="1:12" ht="18" customHeight="1">
      <c r="A17" s="20">
        <v>48</v>
      </c>
      <c r="B17" s="21">
        <v>10547</v>
      </c>
      <c r="C17" s="21">
        <v>18918</v>
      </c>
      <c r="D17" s="22">
        <v>11.9</v>
      </c>
      <c r="E17" s="21">
        <v>16061</v>
      </c>
      <c r="F17" s="21">
        <v>6885</v>
      </c>
      <c r="G17" s="21">
        <v>2787</v>
      </c>
      <c r="H17" s="21" t="s">
        <v>12</v>
      </c>
      <c r="I17" s="21">
        <v>10671</v>
      </c>
      <c r="J17" s="22">
        <v>2</v>
      </c>
      <c r="K17" s="22">
        <v>17</v>
      </c>
      <c r="L17" s="23">
        <v>28</v>
      </c>
    </row>
    <row r="18" spans="1:12" ht="18" customHeight="1">
      <c r="A18" s="20">
        <v>49</v>
      </c>
      <c r="B18" s="21">
        <v>10349</v>
      </c>
      <c r="C18" s="21">
        <v>18635</v>
      </c>
      <c r="D18" s="22">
        <v>11.6</v>
      </c>
      <c r="E18" s="21">
        <v>15908</v>
      </c>
      <c r="F18" s="21">
        <v>6836</v>
      </c>
      <c r="G18" s="21">
        <v>2703</v>
      </c>
      <c r="H18" s="21" t="s">
        <v>12</v>
      </c>
      <c r="I18" s="21">
        <v>10352</v>
      </c>
      <c r="J18" s="22">
        <v>3</v>
      </c>
      <c r="K18" s="22">
        <v>18</v>
      </c>
      <c r="L18" s="23">
        <v>27</v>
      </c>
    </row>
    <row r="19" spans="1:12" ht="18" customHeight="1">
      <c r="A19" s="20">
        <v>50</v>
      </c>
      <c r="B19" s="21">
        <v>10679</v>
      </c>
      <c r="C19" s="21">
        <v>19291</v>
      </c>
      <c r="D19" s="22">
        <v>11.9</v>
      </c>
      <c r="E19" s="21">
        <v>16552</v>
      </c>
      <c r="F19" s="21">
        <v>7298</v>
      </c>
      <c r="G19" s="21">
        <v>2792</v>
      </c>
      <c r="H19" s="21" t="s">
        <v>12</v>
      </c>
      <c r="I19" s="21">
        <v>10573</v>
      </c>
      <c r="J19" s="22">
        <v>2</v>
      </c>
      <c r="K19" s="22">
        <v>21</v>
      </c>
      <c r="L19" s="23">
        <v>28</v>
      </c>
    </row>
    <row r="20" spans="1:12" ht="18" customHeight="1">
      <c r="A20" s="20">
        <v>51</v>
      </c>
      <c r="B20" s="21">
        <v>10710</v>
      </c>
      <c r="C20" s="21">
        <v>19534</v>
      </c>
      <c r="D20" s="22">
        <v>11.9</v>
      </c>
      <c r="E20" s="21">
        <v>16839</v>
      </c>
      <c r="F20" s="21">
        <v>7834</v>
      </c>
      <c r="G20" s="21">
        <v>2984</v>
      </c>
      <c r="H20" s="21" t="s">
        <v>12</v>
      </c>
      <c r="I20" s="21">
        <v>10757</v>
      </c>
      <c r="J20" s="22">
        <v>2</v>
      </c>
      <c r="K20" s="22">
        <v>18</v>
      </c>
      <c r="L20" s="23">
        <v>23</v>
      </c>
    </row>
    <row r="21" spans="1:12" ht="18" customHeight="1">
      <c r="A21" s="20">
        <v>52</v>
      </c>
      <c r="B21" s="21">
        <v>10878</v>
      </c>
      <c r="C21" s="21">
        <v>20093</v>
      </c>
      <c r="D21" s="22">
        <v>12.2</v>
      </c>
      <c r="E21" s="21">
        <v>17384</v>
      </c>
      <c r="F21" s="21">
        <v>8414</v>
      </c>
      <c r="G21" s="21">
        <v>3139</v>
      </c>
      <c r="H21" s="21" t="s">
        <v>12</v>
      </c>
      <c r="I21" s="21">
        <v>10967</v>
      </c>
      <c r="J21" s="22">
        <v>2</v>
      </c>
      <c r="K21" s="22">
        <v>19</v>
      </c>
      <c r="L21" s="23">
        <v>20</v>
      </c>
    </row>
    <row r="22" spans="1:12" ht="18" customHeight="1">
      <c r="A22" s="20">
        <v>53</v>
      </c>
      <c r="B22" s="21">
        <v>11115</v>
      </c>
      <c r="C22" s="21">
        <v>20747</v>
      </c>
      <c r="D22" s="22">
        <v>12.5</v>
      </c>
      <c r="E22" s="21">
        <v>17877</v>
      </c>
      <c r="F22" s="21">
        <v>9019</v>
      </c>
      <c r="G22" s="21">
        <v>3329</v>
      </c>
      <c r="H22" s="21" t="s">
        <v>12</v>
      </c>
      <c r="I22" s="21">
        <v>11590</v>
      </c>
      <c r="J22" s="22">
        <v>3</v>
      </c>
      <c r="K22" s="22">
        <v>25</v>
      </c>
      <c r="L22" s="23">
        <v>20</v>
      </c>
    </row>
    <row r="23" spans="1:12" ht="18" customHeight="1">
      <c r="A23" s="20">
        <v>54</v>
      </c>
      <c r="B23" s="21">
        <v>11232</v>
      </c>
      <c r="C23" s="21">
        <v>20953</v>
      </c>
      <c r="D23" s="22">
        <v>12.5</v>
      </c>
      <c r="E23" s="21">
        <v>18150</v>
      </c>
      <c r="F23" s="21">
        <v>9578</v>
      </c>
      <c r="G23" s="21">
        <v>3411</v>
      </c>
      <c r="H23" s="21" t="s">
        <v>12</v>
      </c>
      <c r="I23" s="21">
        <v>11787</v>
      </c>
      <c r="J23" s="22">
        <v>3</v>
      </c>
      <c r="K23" s="22">
        <v>26</v>
      </c>
      <c r="L23" s="23">
        <v>20</v>
      </c>
    </row>
    <row r="24" spans="1:12" ht="18" customHeight="1">
      <c r="A24" s="20">
        <v>55</v>
      </c>
      <c r="B24" s="21">
        <v>11246</v>
      </c>
      <c r="C24" s="21">
        <v>21000</v>
      </c>
      <c r="D24" s="22">
        <v>12.4</v>
      </c>
      <c r="E24" s="21">
        <v>18273</v>
      </c>
      <c r="F24" s="21">
        <v>10077</v>
      </c>
      <c r="G24" s="21">
        <v>3455</v>
      </c>
      <c r="H24" s="21" t="s">
        <v>12</v>
      </c>
      <c r="I24" s="21">
        <v>11892</v>
      </c>
      <c r="J24" s="22">
        <v>2</v>
      </c>
      <c r="K24" s="22">
        <v>30</v>
      </c>
      <c r="L24" s="23">
        <v>22</v>
      </c>
    </row>
    <row r="25" spans="1:12" ht="18" customHeight="1">
      <c r="A25" s="20">
        <v>56</v>
      </c>
      <c r="B25" s="21">
        <v>11340</v>
      </c>
      <c r="C25" s="21">
        <v>21313</v>
      </c>
      <c r="D25" s="22">
        <v>12.5</v>
      </c>
      <c r="E25" s="21">
        <v>18712</v>
      </c>
      <c r="F25" s="21">
        <v>10701</v>
      </c>
      <c r="G25" s="21">
        <v>3571</v>
      </c>
      <c r="H25" s="21" t="s">
        <v>12</v>
      </c>
      <c r="I25" s="21">
        <v>11932</v>
      </c>
      <c r="J25" s="22">
        <v>2</v>
      </c>
      <c r="K25" s="22">
        <v>22</v>
      </c>
      <c r="L25" s="23">
        <v>19</v>
      </c>
    </row>
    <row r="26" spans="1:12" ht="18" customHeight="1">
      <c r="A26" s="20">
        <v>57</v>
      </c>
      <c r="B26" s="21">
        <v>11312</v>
      </c>
      <c r="C26" s="21">
        <v>21191</v>
      </c>
      <c r="D26" s="22">
        <v>12.4</v>
      </c>
      <c r="E26" s="21">
        <v>18731</v>
      </c>
      <c r="F26" s="21">
        <v>10833</v>
      </c>
      <c r="G26" s="21">
        <v>3612</v>
      </c>
      <c r="H26" s="21" t="s">
        <v>12</v>
      </c>
      <c r="I26" s="21">
        <v>11995</v>
      </c>
      <c r="J26" s="22">
        <v>3</v>
      </c>
      <c r="K26" s="22">
        <v>22</v>
      </c>
      <c r="L26" s="23">
        <v>17</v>
      </c>
    </row>
    <row r="27" spans="1:12" ht="18" customHeight="1">
      <c r="A27" s="20">
        <v>58</v>
      </c>
      <c r="B27" s="21">
        <v>11355</v>
      </c>
      <c r="C27" s="21">
        <v>21094</v>
      </c>
      <c r="D27" s="22">
        <v>12.2</v>
      </c>
      <c r="E27" s="21">
        <v>18564</v>
      </c>
      <c r="F27" s="21">
        <v>10955</v>
      </c>
      <c r="G27" s="21">
        <v>3562</v>
      </c>
      <c r="H27" s="21" t="s">
        <v>12</v>
      </c>
      <c r="I27" s="21">
        <v>12270</v>
      </c>
      <c r="J27" s="22">
        <v>2</v>
      </c>
      <c r="K27" s="22">
        <v>22</v>
      </c>
      <c r="L27" s="23">
        <v>19</v>
      </c>
    </row>
    <row r="28" spans="1:12" ht="18" customHeight="1">
      <c r="A28" s="20">
        <v>59</v>
      </c>
      <c r="B28" s="21">
        <v>11130</v>
      </c>
      <c r="C28" s="21">
        <v>20354</v>
      </c>
      <c r="D28" s="22">
        <v>11.8</v>
      </c>
      <c r="E28" s="21">
        <v>17811</v>
      </c>
      <c r="F28" s="21">
        <v>10706</v>
      </c>
      <c r="G28" s="21">
        <v>3321</v>
      </c>
      <c r="H28" s="21" t="s">
        <v>12</v>
      </c>
      <c r="I28" s="21">
        <v>12256</v>
      </c>
      <c r="J28" s="22">
        <v>2</v>
      </c>
      <c r="K28" s="22">
        <v>18</v>
      </c>
      <c r="L28" s="23">
        <v>23</v>
      </c>
    </row>
    <row r="29" spans="1:12" ht="18" customHeight="1">
      <c r="A29" s="20">
        <v>60</v>
      </c>
      <c r="B29" s="21">
        <v>10555</v>
      </c>
      <c r="C29" s="21">
        <v>18743</v>
      </c>
      <c r="D29" s="22">
        <v>10.7</v>
      </c>
      <c r="E29" s="21">
        <v>16373</v>
      </c>
      <c r="F29" s="21">
        <v>10035</v>
      </c>
      <c r="G29" s="21">
        <v>2896</v>
      </c>
      <c r="H29" s="21" t="s">
        <v>12</v>
      </c>
      <c r="I29" s="21">
        <v>11744</v>
      </c>
      <c r="J29" s="22">
        <v>2</v>
      </c>
      <c r="K29" s="22">
        <v>19</v>
      </c>
      <c r="L29" s="23">
        <v>18</v>
      </c>
    </row>
    <row r="30" spans="1:12" ht="18" customHeight="1">
      <c r="A30" s="20">
        <v>61</v>
      </c>
      <c r="B30" s="21">
        <v>9498</v>
      </c>
      <c r="C30" s="21">
        <v>16590</v>
      </c>
      <c r="D30" s="22">
        <v>9.5</v>
      </c>
      <c r="E30" s="21">
        <v>14621</v>
      </c>
      <c r="F30" s="21">
        <v>9400</v>
      </c>
      <c r="G30" s="21">
        <v>2559</v>
      </c>
      <c r="H30" s="21" t="s">
        <v>12</v>
      </c>
      <c r="I30" s="21">
        <v>10574</v>
      </c>
      <c r="J30" s="22">
        <v>1</v>
      </c>
      <c r="K30" s="22">
        <v>17</v>
      </c>
      <c r="L30" s="23">
        <v>15</v>
      </c>
    </row>
    <row r="31" spans="1:12" ht="18" customHeight="1">
      <c r="A31" s="20">
        <v>62</v>
      </c>
      <c r="B31" s="21">
        <v>8679</v>
      </c>
      <c r="C31" s="21">
        <v>14802</v>
      </c>
      <c r="D31" s="22">
        <v>8.4</v>
      </c>
      <c r="E31" s="21">
        <v>13160</v>
      </c>
      <c r="F31" s="21">
        <v>8469</v>
      </c>
      <c r="G31" s="21">
        <v>2140</v>
      </c>
      <c r="H31" s="21" t="s">
        <v>12</v>
      </c>
      <c r="I31" s="21">
        <v>9488</v>
      </c>
      <c r="J31" s="22">
        <v>1</v>
      </c>
      <c r="K31" s="22">
        <v>18</v>
      </c>
      <c r="L31" s="23">
        <v>15</v>
      </c>
    </row>
    <row r="32" spans="1:12" ht="18" customHeight="1">
      <c r="A32" s="20">
        <v>63</v>
      </c>
      <c r="B32" s="21">
        <v>8087</v>
      </c>
      <c r="C32" s="21">
        <v>13430</v>
      </c>
      <c r="D32" s="22">
        <v>7.6</v>
      </c>
      <c r="E32" s="21">
        <v>11898</v>
      </c>
      <c r="F32" s="21">
        <v>7739</v>
      </c>
      <c r="G32" s="21">
        <v>1838</v>
      </c>
      <c r="H32" s="21" t="s">
        <v>12</v>
      </c>
      <c r="I32" s="21">
        <v>8856</v>
      </c>
      <c r="J32" s="22">
        <v>1</v>
      </c>
      <c r="K32" s="22">
        <v>10</v>
      </c>
      <c r="L32" s="23">
        <v>13</v>
      </c>
    </row>
    <row r="33" spans="1:12" ht="18" customHeight="1">
      <c r="A33" s="20" t="s">
        <v>25</v>
      </c>
      <c r="B33" s="21">
        <v>7602</v>
      </c>
      <c r="C33" s="21">
        <v>12302</v>
      </c>
      <c r="D33" s="22">
        <v>6.9</v>
      </c>
      <c r="E33" s="21">
        <v>10874</v>
      </c>
      <c r="F33" s="21">
        <v>7079</v>
      </c>
      <c r="G33" s="21">
        <v>1484</v>
      </c>
      <c r="H33" s="21" t="s">
        <v>12</v>
      </c>
      <c r="I33" s="21">
        <v>8461</v>
      </c>
      <c r="J33" s="22">
        <v>1</v>
      </c>
      <c r="K33" s="22">
        <v>12</v>
      </c>
      <c r="L33" s="23">
        <v>11</v>
      </c>
    </row>
    <row r="34" spans="1:12" ht="18" customHeight="1">
      <c r="A34" s="20">
        <v>2</v>
      </c>
      <c r="B34" s="21">
        <v>7079</v>
      </c>
      <c r="C34" s="21">
        <v>11066</v>
      </c>
      <c r="D34" s="22">
        <v>6.2</v>
      </c>
      <c r="E34" s="21">
        <v>9710</v>
      </c>
      <c r="F34" s="21">
        <v>6382</v>
      </c>
      <c r="G34" s="21">
        <v>1182</v>
      </c>
      <c r="H34" s="21" t="s">
        <v>12</v>
      </c>
      <c r="I34" s="21">
        <v>7720</v>
      </c>
      <c r="J34" s="22">
        <v>0</v>
      </c>
      <c r="K34" s="22">
        <v>10</v>
      </c>
      <c r="L34" s="23">
        <v>16</v>
      </c>
    </row>
    <row r="35" spans="1:12" ht="18" customHeight="1">
      <c r="A35" s="20">
        <v>3</v>
      </c>
      <c r="B35" s="21">
        <v>6671</v>
      </c>
      <c r="C35" s="21">
        <v>10120</v>
      </c>
      <c r="D35" s="22">
        <v>5.6</v>
      </c>
      <c r="E35" s="21">
        <v>8801</v>
      </c>
      <c r="F35" s="21">
        <v>5842</v>
      </c>
      <c r="G35" s="21">
        <v>1004</v>
      </c>
      <c r="H35" s="21" t="s">
        <v>12</v>
      </c>
      <c r="I35" s="21">
        <v>7147</v>
      </c>
      <c r="J35" s="22">
        <v>1</v>
      </c>
      <c r="K35" s="22">
        <v>7</v>
      </c>
      <c r="L35" s="23">
        <v>11</v>
      </c>
    </row>
    <row r="36" spans="1:12" ht="18" customHeight="1">
      <c r="A36" s="20">
        <v>4</v>
      </c>
      <c r="B36" s="21">
        <v>6422</v>
      </c>
      <c r="C36" s="21">
        <v>9481</v>
      </c>
      <c r="D36" s="22">
        <v>5.2</v>
      </c>
      <c r="E36" s="21">
        <v>8168</v>
      </c>
      <c r="F36" s="21">
        <v>5396</v>
      </c>
      <c r="G36" s="22">
        <v>834</v>
      </c>
      <c r="H36" s="21" t="s">
        <v>12</v>
      </c>
      <c r="I36" s="21">
        <v>6790</v>
      </c>
      <c r="J36" s="22">
        <v>0</v>
      </c>
      <c r="K36" s="22">
        <v>6</v>
      </c>
      <c r="L36" s="23">
        <v>10</v>
      </c>
    </row>
    <row r="37" spans="1:12" ht="18" customHeight="1">
      <c r="A37" s="20">
        <v>5</v>
      </c>
      <c r="B37" s="25">
        <v>6296.166666666667</v>
      </c>
      <c r="C37" s="25">
        <v>9188.8333333333339</v>
      </c>
      <c r="D37" s="26">
        <v>5</v>
      </c>
      <c r="E37" s="25">
        <v>7872.666666666667</v>
      </c>
      <c r="F37" s="25">
        <v>5159.25</v>
      </c>
      <c r="G37" s="25">
        <v>779.75</v>
      </c>
      <c r="H37" s="21" t="s">
        <v>12</v>
      </c>
      <c r="I37" s="25">
        <v>6779.333333333333</v>
      </c>
      <c r="J37" s="25">
        <v>0.66666666666666663</v>
      </c>
      <c r="K37" s="25">
        <v>4.916666666666667</v>
      </c>
      <c r="L37" s="27">
        <v>10.583333333333334</v>
      </c>
    </row>
    <row r="38" spans="1:12" ht="18" customHeight="1">
      <c r="A38" s="20">
        <v>6</v>
      </c>
      <c r="B38" s="25">
        <v>6250.083333333333</v>
      </c>
      <c r="C38" s="25">
        <v>8998.25</v>
      </c>
      <c r="D38" s="26">
        <v>4.9000000000000004</v>
      </c>
      <c r="E38" s="25">
        <v>7642.75</v>
      </c>
      <c r="F38" s="25">
        <v>5130.25</v>
      </c>
      <c r="G38" s="25">
        <v>731.91666666666663</v>
      </c>
      <c r="H38" s="21" t="s">
        <v>12</v>
      </c>
      <c r="I38" s="25">
        <v>6785.166666666667</v>
      </c>
      <c r="J38" s="25">
        <v>0.58333333333333337</v>
      </c>
      <c r="K38" s="25">
        <v>5.333333333333333</v>
      </c>
      <c r="L38" s="27">
        <v>12.5</v>
      </c>
    </row>
    <row r="39" spans="1:12" ht="18" customHeight="1">
      <c r="A39" s="20">
        <v>7</v>
      </c>
      <c r="B39" s="25">
        <v>6174.75</v>
      </c>
      <c r="C39" s="25">
        <v>8676.5833333333339</v>
      </c>
      <c r="D39" s="26">
        <v>4.71</v>
      </c>
      <c r="E39" s="25">
        <v>7372.333333333333</v>
      </c>
      <c r="F39" s="25">
        <v>4947.583333333333</v>
      </c>
      <c r="G39" s="25">
        <v>649.5</v>
      </c>
      <c r="H39" s="21" t="s">
        <v>12</v>
      </c>
      <c r="I39" s="25">
        <v>6705.666666666667</v>
      </c>
      <c r="J39" s="25">
        <v>0.58333333333333337</v>
      </c>
      <c r="K39" s="25">
        <v>4.166666666666667</v>
      </c>
      <c r="L39" s="27">
        <v>10.75</v>
      </c>
    </row>
    <row r="40" spans="1:12" ht="18" customHeight="1">
      <c r="A40" s="20">
        <v>8</v>
      </c>
      <c r="B40" s="25">
        <v>6168.416666666667</v>
      </c>
      <c r="C40" s="25">
        <v>8607.8333333333339</v>
      </c>
      <c r="D40" s="26">
        <v>4.6500000000000004</v>
      </c>
      <c r="E40" s="25">
        <v>7297.5</v>
      </c>
      <c r="F40" s="25">
        <v>4918.5</v>
      </c>
      <c r="G40" s="25">
        <v>638.5</v>
      </c>
      <c r="H40" s="21" t="s">
        <v>12</v>
      </c>
      <c r="I40" s="25">
        <v>6710.666666666667</v>
      </c>
      <c r="J40" s="25">
        <v>1</v>
      </c>
      <c r="K40" s="25">
        <v>4.666666666666667</v>
      </c>
      <c r="L40" s="27">
        <v>9.0833333333333339</v>
      </c>
    </row>
    <row r="41" spans="1:12" ht="18" customHeight="1">
      <c r="A41" s="20">
        <v>9</v>
      </c>
      <c r="B41" s="25">
        <v>6177.416666666667</v>
      </c>
      <c r="C41" s="25">
        <v>8547.1666666666661</v>
      </c>
      <c r="D41" s="26">
        <v>4.5999999999999996</v>
      </c>
      <c r="E41" s="25">
        <v>7299.75</v>
      </c>
      <c r="F41" s="25">
        <v>5015.166666666667</v>
      </c>
      <c r="G41" s="25">
        <v>645.16666666666663</v>
      </c>
      <c r="H41" s="21" t="s">
        <v>12</v>
      </c>
      <c r="I41" s="25">
        <v>6766.666666666667</v>
      </c>
      <c r="J41" s="25">
        <v>1.4166666666666667</v>
      </c>
      <c r="K41" s="25">
        <v>5.083333333333333</v>
      </c>
      <c r="L41" s="27">
        <v>10</v>
      </c>
    </row>
    <row r="42" spans="1:12" ht="18" customHeight="1">
      <c r="A42" s="20">
        <v>10</v>
      </c>
      <c r="B42" s="25">
        <v>6291.833333333333</v>
      </c>
      <c r="C42" s="25">
        <v>8718.6666666666661</v>
      </c>
      <c r="D42" s="26">
        <v>4.7</v>
      </c>
      <c r="E42" s="25">
        <v>7443.833333333333</v>
      </c>
      <c r="F42" s="25">
        <v>5100.916666666667</v>
      </c>
      <c r="G42" s="25">
        <v>664.58333333333337</v>
      </c>
      <c r="H42" s="21" t="s">
        <v>12</v>
      </c>
      <c r="I42" s="25">
        <v>6889.666666666667</v>
      </c>
      <c r="J42" s="25">
        <v>0.83333333333333337</v>
      </c>
      <c r="K42" s="25">
        <v>4.5</v>
      </c>
      <c r="L42" s="27">
        <v>10.25</v>
      </c>
    </row>
    <row r="43" spans="1:12" ht="18" customHeight="1">
      <c r="A43" s="20">
        <v>11</v>
      </c>
      <c r="B43" s="25">
        <v>6593.666666666667</v>
      </c>
      <c r="C43" s="25">
        <v>9167.1666666666661</v>
      </c>
      <c r="D43" s="26">
        <v>4.9000000000000004</v>
      </c>
      <c r="E43" s="25">
        <v>7826.166666666667</v>
      </c>
      <c r="F43" s="25">
        <v>5446.333333333333</v>
      </c>
      <c r="G43" s="25">
        <v>695.91666666666663</v>
      </c>
      <c r="H43" s="21" t="s">
        <v>12</v>
      </c>
      <c r="I43" s="25">
        <v>7275.166666666667</v>
      </c>
      <c r="J43" s="25">
        <v>0.58333333333333337</v>
      </c>
      <c r="K43" s="25">
        <v>3.5</v>
      </c>
      <c r="L43" s="27">
        <v>9.1666666666666661</v>
      </c>
    </row>
    <row r="44" spans="1:12" ht="18" customHeight="1">
      <c r="A44" s="20">
        <v>12</v>
      </c>
      <c r="B44" s="25">
        <v>7016.75</v>
      </c>
      <c r="C44" s="25">
        <v>9873.5</v>
      </c>
      <c r="D44" s="26">
        <v>5.3</v>
      </c>
      <c r="E44" s="25">
        <v>8468.3333333333339</v>
      </c>
      <c r="F44" s="25">
        <v>6034</v>
      </c>
      <c r="G44" s="25">
        <v>766.5</v>
      </c>
      <c r="H44" s="25">
        <v>736.83333333333337</v>
      </c>
      <c r="I44" s="25">
        <v>7946</v>
      </c>
      <c r="J44" s="25">
        <v>1.25</v>
      </c>
      <c r="K44" s="25">
        <v>3.25</v>
      </c>
      <c r="L44" s="27">
        <v>11</v>
      </c>
    </row>
    <row r="45" spans="1:12" ht="18" customHeight="1">
      <c r="A45" s="20">
        <v>13</v>
      </c>
      <c r="B45" s="25">
        <v>7540.5</v>
      </c>
      <c r="C45" s="25">
        <v>10738.5</v>
      </c>
      <c r="D45" s="26">
        <v>5.8</v>
      </c>
      <c r="E45" s="25">
        <v>9309.1666666666661</v>
      </c>
      <c r="F45" s="25">
        <v>6657.75</v>
      </c>
      <c r="G45" s="25">
        <v>860.83333333333337</v>
      </c>
      <c r="H45" s="25">
        <v>969.5</v>
      </c>
      <c r="I45" s="25">
        <v>8716.5833333333339</v>
      </c>
      <c r="J45" s="25">
        <v>1.5</v>
      </c>
      <c r="K45" s="25">
        <v>2.3333333333333335</v>
      </c>
      <c r="L45" s="27">
        <v>12.083333333333334</v>
      </c>
    </row>
    <row r="46" spans="1:12" ht="18" customHeight="1">
      <c r="A46" s="20">
        <v>14</v>
      </c>
      <c r="B46" s="25">
        <v>8115.916666666667</v>
      </c>
      <c r="C46" s="25">
        <v>11566.25</v>
      </c>
      <c r="D46" s="26">
        <v>6.2</v>
      </c>
      <c r="E46" s="25">
        <v>10114</v>
      </c>
      <c r="F46" s="25">
        <v>7366.666666666667</v>
      </c>
      <c r="G46" s="25">
        <v>913.83333333333337</v>
      </c>
      <c r="H46" s="25">
        <v>1202.8333333333333</v>
      </c>
      <c r="I46" s="25">
        <v>9384.0833333333339</v>
      </c>
      <c r="J46" s="25">
        <v>1.6666666666666667</v>
      </c>
      <c r="K46" s="25">
        <v>3.5</v>
      </c>
      <c r="L46" s="27">
        <v>12.833333333333334</v>
      </c>
    </row>
    <row r="47" spans="1:12" ht="18" customHeight="1">
      <c r="A47" s="20">
        <v>15</v>
      </c>
      <c r="B47" s="25">
        <v>8665.6666666666661</v>
      </c>
      <c r="C47" s="25">
        <v>12332.916666666666</v>
      </c>
      <c r="D47" s="26">
        <v>6.6</v>
      </c>
      <c r="E47" s="25">
        <v>10823.916666666666</v>
      </c>
      <c r="F47" s="25">
        <v>8010.416666666667</v>
      </c>
      <c r="G47" s="25">
        <v>989.66666666666663</v>
      </c>
      <c r="H47" s="25">
        <v>1453.5833333333333</v>
      </c>
      <c r="I47" s="25">
        <v>10126.583333333334</v>
      </c>
      <c r="J47" s="25">
        <v>1.75</v>
      </c>
      <c r="K47" s="25">
        <v>5.75</v>
      </c>
      <c r="L47" s="27">
        <v>14.833333333333334</v>
      </c>
    </row>
    <row r="48" spans="1:12" ht="18" customHeight="1">
      <c r="A48" s="20">
        <v>16</v>
      </c>
      <c r="B48" s="25">
        <v>8924.58</v>
      </c>
      <c r="C48" s="25">
        <v>12596.91</v>
      </c>
      <c r="D48" s="28">
        <v>6.8</v>
      </c>
      <c r="E48" s="25">
        <v>11102.83</v>
      </c>
      <c r="F48" s="25">
        <v>8316.66</v>
      </c>
      <c r="G48" s="25">
        <v>980.5</v>
      </c>
      <c r="H48" s="25">
        <v>1685.83</v>
      </c>
      <c r="I48" s="25">
        <v>10462.33</v>
      </c>
      <c r="J48" s="25">
        <v>1.72</v>
      </c>
      <c r="K48" s="25">
        <v>8</v>
      </c>
      <c r="L48" s="27">
        <v>14.41</v>
      </c>
    </row>
    <row r="49" spans="1:12" ht="18" customHeight="1">
      <c r="A49" s="20">
        <v>17</v>
      </c>
      <c r="B49" s="25">
        <f>109699/12</f>
        <v>9141.5833333333339</v>
      </c>
      <c r="C49" s="25">
        <f>153604/12</f>
        <v>12800.333333333334</v>
      </c>
      <c r="D49" s="28">
        <f>12800/1867</f>
        <v>6.8559185859667915</v>
      </c>
      <c r="E49" s="25">
        <f>135126/12</f>
        <v>11260.5</v>
      </c>
      <c r="F49" s="25">
        <f>102566/12</f>
        <v>8547.1666666666661</v>
      </c>
      <c r="G49" s="25">
        <f>11774/12</f>
        <v>981.16666666666663</v>
      </c>
      <c r="H49" s="25">
        <f>21895/12</f>
        <v>1824.5833333333333</v>
      </c>
      <c r="I49" s="25">
        <f>127778/12</f>
        <v>10648.166666666666</v>
      </c>
      <c r="J49" s="25">
        <f>22/12</f>
        <v>1.8333333333333333</v>
      </c>
      <c r="K49" s="25">
        <f>2468/12</f>
        <v>205.66666666666666</v>
      </c>
      <c r="L49" s="27">
        <f>196/12</f>
        <v>16.333333333333332</v>
      </c>
    </row>
    <row r="50" spans="1:12" ht="18" customHeight="1">
      <c r="A50" s="20" t="s">
        <v>26</v>
      </c>
      <c r="B50" s="25">
        <f>113079/12</f>
        <v>9423.25</v>
      </c>
      <c r="C50" s="25">
        <f>157118/12</f>
        <v>13093.166666666666</v>
      </c>
      <c r="D50" s="28">
        <f>C50/1873</f>
        <v>6.9904787328706171</v>
      </c>
      <c r="E50" s="25">
        <f>137957/12</f>
        <v>11496.416666666666</v>
      </c>
      <c r="F50" s="25">
        <f>106082/12</f>
        <v>8840.1666666666661</v>
      </c>
      <c r="G50" s="25">
        <f>11723/12</f>
        <v>976.91666666666663</v>
      </c>
      <c r="H50" s="25">
        <f>22091/12</f>
        <v>1840.9166666666667</v>
      </c>
      <c r="I50" s="25">
        <f>128057/12</f>
        <v>10671.416666666666</v>
      </c>
      <c r="J50" s="25">
        <f>24/12</f>
        <v>2</v>
      </c>
      <c r="K50" s="25">
        <f>2749/12</f>
        <v>229.08333333333334</v>
      </c>
      <c r="L50" s="27">
        <f>193/12</f>
        <v>16.083333333333332</v>
      </c>
    </row>
    <row r="51" spans="1:12" ht="18" customHeight="1">
      <c r="A51" s="20">
        <v>19</v>
      </c>
      <c r="B51" s="29">
        <f>115719/12</f>
        <v>9643.25</v>
      </c>
      <c r="C51" s="29">
        <f>159109/12</f>
        <v>13259.083333333334</v>
      </c>
      <c r="D51" s="30">
        <v>7.1</v>
      </c>
      <c r="E51" s="29">
        <f>139092/12</f>
        <v>11591</v>
      </c>
      <c r="F51" s="29">
        <f>107997/12</f>
        <v>8999.75</v>
      </c>
      <c r="G51" s="29">
        <f>11279/12</f>
        <v>939.91666666666663</v>
      </c>
      <c r="H51" s="29">
        <f>22599/12</f>
        <v>1883.25</v>
      </c>
      <c r="I51" s="29">
        <f>128581/12</f>
        <v>10715.083333333334</v>
      </c>
      <c r="J51" s="29">
        <f>25/12</f>
        <v>2.0833333333333335</v>
      </c>
      <c r="K51" s="29">
        <f>3126/12</f>
        <v>260.5</v>
      </c>
      <c r="L51" s="31">
        <f>207/12</f>
        <v>17.25</v>
      </c>
    </row>
    <row r="52" spans="1:12" ht="18" customHeight="1">
      <c r="A52" s="20">
        <v>20</v>
      </c>
      <c r="B52" s="29">
        <v>9873</v>
      </c>
      <c r="C52" s="29">
        <v>13515</v>
      </c>
      <c r="D52" s="30">
        <v>7.2</v>
      </c>
      <c r="E52" s="29">
        <v>11814</v>
      </c>
      <c r="F52" s="29">
        <v>9256</v>
      </c>
      <c r="G52" s="29">
        <v>962</v>
      </c>
      <c r="H52" s="29">
        <v>1953</v>
      </c>
      <c r="I52" s="29">
        <v>10895</v>
      </c>
      <c r="J52" s="29">
        <v>2</v>
      </c>
      <c r="K52" s="29">
        <v>288</v>
      </c>
      <c r="L52" s="31">
        <f>207/12</f>
        <v>17.25</v>
      </c>
    </row>
    <row r="53" spans="1:12" ht="18" customHeight="1">
      <c r="A53" s="20">
        <v>21</v>
      </c>
      <c r="B53" s="29">
        <v>10986</v>
      </c>
      <c r="C53" s="29">
        <v>15240</v>
      </c>
      <c r="D53" s="30">
        <v>8.1</v>
      </c>
      <c r="E53" s="29">
        <v>13437</v>
      </c>
      <c r="F53" s="29">
        <v>10712</v>
      </c>
      <c r="G53" s="29">
        <v>1118</v>
      </c>
      <c r="H53" s="29">
        <v>2093</v>
      </c>
      <c r="I53" s="29">
        <v>11885</v>
      </c>
      <c r="J53" s="29">
        <v>3</v>
      </c>
      <c r="K53" s="29">
        <v>340</v>
      </c>
      <c r="L53" s="31">
        <v>18</v>
      </c>
    </row>
    <row r="54" spans="1:12" ht="18" customHeight="1">
      <c r="A54" s="20">
        <v>22</v>
      </c>
      <c r="B54" s="29">
        <v>12167</v>
      </c>
      <c r="C54" s="29">
        <v>16923</v>
      </c>
      <c r="D54" s="30">
        <v>9.1</v>
      </c>
      <c r="E54" s="29">
        <v>14847</v>
      </c>
      <c r="F54" s="29">
        <v>12297</v>
      </c>
      <c r="G54" s="29">
        <v>1271</v>
      </c>
      <c r="H54" s="29">
        <v>2234</v>
      </c>
      <c r="I54" s="29">
        <v>13203</v>
      </c>
      <c r="J54" s="29">
        <v>3</v>
      </c>
      <c r="K54" s="29">
        <v>361</v>
      </c>
      <c r="L54" s="31">
        <v>21</v>
      </c>
    </row>
    <row r="55" spans="1:12" s="4" customFormat="1" ht="18" customHeight="1">
      <c r="A55" s="32">
        <v>23</v>
      </c>
      <c r="B55" s="33">
        <v>12751</v>
      </c>
      <c r="C55" s="33">
        <v>17654</v>
      </c>
      <c r="D55" s="30">
        <v>9.6</v>
      </c>
      <c r="E55" s="33">
        <v>15546</v>
      </c>
      <c r="F55" s="33">
        <v>13093</v>
      </c>
      <c r="G55" s="33">
        <v>1292</v>
      </c>
      <c r="H55" s="33">
        <v>2399</v>
      </c>
      <c r="I55" s="33">
        <v>13636</v>
      </c>
      <c r="J55" s="33">
        <v>3</v>
      </c>
      <c r="K55" s="33">
        <v>373</v>
      </c>
      <c r="L55" s="34">
        <v>25</v>
      </c>
    </row>
    <row r="56" spans="1:12" ht="18" customHeight="1">
      <c r="A56" s="35" t="s">
        <v>28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</row>
    <row r="71" spans="6:6">
      <c r="F71" s="49"/>
    </row>
  </sheetData>
  <phoneticPr fontId="3"/>
  <pageMargins left="0.78740157480314965" right="0.39370078740157483" top="0.78740157480314965" bottom="0.39370078740157483" header="0" footer="0"/>
  <pageSetup paperSize="9" scale="89" fitToHeight="0" pageOrder="overThenDown" orientation="portrait" r:id="rId1"/>
  <headerFooter alignWithMargins="0"/>
  <rowBreaks count="1" manualBreakCount="1">
    <brk id="4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7"/>
  <sheetViews>
    <sheetView tabSelected="1" view="pageBreakPreview" zoomScaleNormal="100" zoomScaleSheetLayoutView="100" workbookViewId="0">
      <pane xSplit="1" ySplit="3" topLeftCell="B4" activePane="bottomRight" state="frozen"/>
      <selection activeCell="C1" sqref="C1"/>
      <selection pane="topRight" activeCell="C1" sqref="C1"/>
      <selection pane="bottomLeft" activeCell="C1" sqref="C1"/>
      <selection pane="bottomRight" activeCell="E1" sqref="E1"/>
    </sheetView>
  </sheetViews>
  <sheetFormatPr defaultColWidth="9" defaultRowHeight="12"/>
  <cols>
    <col min="1" max="1" width="10.25" style="4" customWidth="1"/>
    <col min="2" max="3" width="9.125" style="4" customWidth="1"/>
    <col min="4" max="4" width="9.125" style="5" customWidth="1"/>
    <col min="5" max="12" width="7.875" style="4" customWidth="1"/>
    <col min="13" max="16384" width="9" style="4"/>
  </cols>
  <sheetData>
    <row r="1" spans="1:12" s="6" customFormat="1" ht="14.25">
      <c r="A1" s="51" t="s">
        <v>30</v>
      </c>
      <c r="B1" s="36"/>
      <c r="C1" s="36"/>
      <c r="D1" s="37"/>
      <c r="E1" s="38"/>
      <c r="F1" s="38"/>
      <c r="G1" s="38"/>
      <c r="H1" s="38"/>
      <c r="I1" s="38"/>
      <c r="J1" s="38"/>
      <c r="K1" s="38"/>
      <c r="L1" s="8" t="s">
        <v>23</v>
      </c>
    </row>
    <row r="2" spans="1:12" ht="15" customHeight="1">
      <c r="A2" s="39"/>
      <c r="B2" s="55" t="s">
        <v>19</v>
      </c>
      <c r="C2" s="55" t="s">
        <v>18</v>
      </c>
      <c r="D2" s="57" t="s">
        <v>24</v>
      </c>
      <c r="E2" s="40" t="s">
        <v>14</v>
      </c>
      <c r="F2" s="41"/>
      <c r="G2" s="41"/>
      <c r="H2" s="41"/>
      <c r="I2" s="41"/>
      <c r="J2" s="41"/>
      <c r="K2" s="41"/>
      <c r="L2" s="41"/>
    </row>
    <row r="3" spans="1:12" ht="33.75" customHeight="1">
      <c r="A3" s="42" t="s">
        <v>2</v>
      </c>
      <c r="B3" s="56"/>
      <c r="C3" s="56"/>
      <c r="D3" s="58"/>
      <c r="E3" s="43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17</v>
      </c>
      <c r="L3" s="44" t="s">
        <v>10</v>
      </c>
    </row>
    <row r="4" spans="1:12" ht="18" customHeight="1">
      <c r="A4" s="32" t="s">
        <v>15</v>
      </c>
      <c r="B4" s="33">
        <v>156916</v>
      </c>
      <c r="C4" s="33">
        <v>213985</v>
      </c>
      <c r="D4" s="45">
        <v>9.6999999999999993</v>
      </c>
      <c r="E4" s="33">
        <v>189228</v>
      </c>
      <c r="F4" s="33">
        <v>161451</v>
      </c>
      <c r="G4" s="33">
        <v>15434</v>
      </c>
      <c r="H4" s="33">
        <v>30946</v>
      </c>
      <c r="I4" s="33">
        <v>166168</v>
      </c>
      <c r="J4" s="33">
        <v>25</v>
      </c>
      <c r="K4" s="33">
        <v>4682</v>
      </c>
      <c r="L4" s="34">
        <v>256</v>
      </c>
    </row>
    <row r="5" spans="1:12" ht="18" customHeight="1">
      <c r="A5" s="32">
        <v>25</v>
      </c>
      <c r="B5" s="33">
        <v>157869</v>
      </c>
      <c r="C5" s="33">
        <v>213279</v>
      </c>
      <c r="D5" s="45">
        <v>9.6999999999999993</v>
      </c>
      <c r="E5" s="33">
        <v>186888</v>
      </c>
      <c r="F5" s="33">
        <v>161908</v>
      </c>
      <c r="G5" s="33">
        <v>15124</v>
      </c>
      <c r="H5" s="33">
        <v>32624</v>
      </c>
      <c r="I5" s="33">
        <v>166779</v>
      </c>
      <c r="J5" s="33">
        <v>32</v>
      </c>
      <c r="K5" s="33">
        <v>4993</v>
      </c>
      <c r="L5" s="34">
        <v>263</v>
      </c>
    </row>
    <row r="6" spans="1:12" ht="18" customHeight="1">
      <c r="A6" s="32">
        <v>26</v>
      </c>
      <c r="B6" s="33">
        <v>157771</v>
      </c>
      <c r="C6" s="33">
        <v>210724</v>
      </c>
      <c r="D6" s="45">
        <v>9.6</v>
      </c>
      <c r="E6" s="33">
        <v>185409</v>
      </c>
      <c r="F6" s="33">
        <v>160672</v>
      </c>
      <c r="G6" s="33">
        <v>14511</v>
      </c>
      <c r="H6" s="33">
        <v>33712</v>
      </c>
      <c r="I6" s="33">
        <v>166405</v>
      </c>
      <c r="J6" s="33">
        <v>30</v>
      </c>
      <c r="K6" s="33">
        <v>4744</v>
      </c>
      <c r="L6" s="34">
        <v>273</v>
      </c>
    </row>
    <row r="7" spans="1:12" ht="18" customHeight="1">
      <c r="A7" s="32">
        <v>27</v>
      </c>
      <c r="B7" s="33">
        <v>157516</v>
      </c>
      <c r="C7" s="33">
        <v>207697</v>
      </c>
      <c r="D7" s="45">
        <v>9.5</v>
      </c>
      <c r="E7" s="33">
        <v>180790</v>
      </c>
      <c r="F7" s="33">
        <v>158832</v>
      </c>
      <c r="G7" s="33">
        <v>13626</v>
      </c>
      <c r="H7" s="33">
        <v>35375</v>
      </c>
      <c r="I7" s="33">
        <v>165687</v>
      </c>
      <c r="J7" s="33">
        <v>31</v>
      </c>
      <c r="K7" s="33">
        <v>4653</v>
      </c>
      <c r="L7" s="34">
        <v>228</v>
      </c>
    </row>
    <row r="8" spans="1:12" ht="18" customHeight="1">
      <c r="A8" s="32">
        <v>28</v>
      </c>
      <c r="B8" s="33">
        <v>155249</v>
      </c>
      <c r="C8" s="33">
        <v>201647</v>
      </c>
      <c r="D8" s="45">
        <v>9.3000000000000007</v>
      </c>
      <c r="E8" s="33">
        <v>175442</v>
      </c>
      <c r="F8" s="33">
        <v>154397</v>
      </c>
      <c r="G8" s="33">
        <v>12227</v>
      </c>
      <c r="H8" s="33">
        <v>36633</v>
      </c>
      <c r="I8" s="33">
        <v>163022</v>
      </c>
      <c r="J8" s="33">
        <v>32</v>
      </c>
      <c r="K8" s="33">
        <v>4196</v>
      </c>
      <c r="L8" s="34">
        <v>251</v>
      </c>
    </row>
    <row r="9" spans="1:12" ht="18" customHeight="1">
      <c r="A9" s="32">
        <v>29</v>
      </c>
      <c r="B9" s="33">
        <v>152818</v>
      </c>
      <c r="C9" s="33">
        <v>195834</v>
      </c>
      <c r="D9" s="45">
        <v>9.1</v>
      </c>
      <c r="E9" s="33">
        <v>130852</v>
      </c>
      <c r="F9" s="33">
        <v>115978</v>
      </c>
      <c r="G9" s="33">
        <v>7207</v>
      </c>
      <c r="H9" s="33">
        <v>36293</v>
      </c>
      <c r="I9" s="33">
        <v>132428</v>
      </c>
      <c r="J9" s="33">
        <v>19</v>
      </c>
      <c r="K9" s="33">
        <v>3454</v>
      </c>
      <c r="L9" s="34">
        <v>282</v>
      </c>
    </row>
    <row r="10" spans="1:12" ht="18" customHeight="1">
      <c r="A10" s="32">
        <v>30</v>
      </c>
      <c r="B10" s="33">
        <v>151106</v>
      </c>
      <c r="C10" s="33">
        <v>191534</v>
      </c>
      <c r="D10" s="45">
        <v>8.9</v>
      </c>
      <c r="E10" s="33">
        <v>164734</v>
      </c>
      <c r="F10" s="33">
        <v>147209</v>
      </c>
      <c r="G10" s="33">
        <v>10736</v>
      </c>
      <c r="H10" s="33">
        <v>38720</v>
      </c>
      <c r="I10" s="33">
        <v>156102</v>
      </c>
      <c r="J10" s="33">
        <v>31</v>
      </c>
      <c r="K10" s="33">
        <v>3442</v>
      </c>
      <c r="L10" s="34">
        <v>213</v>
      </c>
    </row>
    <row r="11" spans="1:12" ht="18" customHeight="1">
      <c r="A11" s="32" t="s">
        <v>22</v>
      </c>
      <c r="B11" s="33">
        <v>150563</v>
      </c>
      <c r="C11" s="33">
        <v>188215</v>
      </c>
      <c r="D11" s="45">
        <v>8.8000000000000007</v>
      </c>
      <c r="E11" s="33">
        <v>160698</v>
      </c>
      <c r="F11" s="33">
        <v>143912</v>
      </c>
      <c r="G11" s="33">
        <v>9769</v>
      </c>
      <c r="H11" s="33">
        <v>39772</v>
      </c>
      <c r="I11" s="33">
        <v>153897</v>
      </c>
      <c r="J11" s="33">
        <v>19</v>
      </c>
      <c r="K11" s="33">
        <v>3287</v>
      </c>
      <c r="L11" s="34">
        <v>239</v>
      </c>
    </row>
    <row r="12" spans="1:12" ht="18" customHeight="1">
      <c r="A12" s="32">
        <v>2</v>
      </c>
      <c r="B12" s="33">
        <v>151270</v>
      </c>
      <c r="C12" s="33">
        <v>187749</v>
      </c>
      <c r="D12" s="45">
        <v>8.8000000000000007</v>
      </c>
      <c r="E12" s="33">
        <v>158930</v>
      </c>
      <c r="F12" s="33">
        <v>144520</v>
      </c>
      <c r="G12" s="33">
        <v>9243</v>
      </c>
      <c r="H12" s="33">
        <v>40158</v>
      </c>
      <c r="I12" s="33">
        <v>151541</v>
      </c>
      <c r="J12" s="33">
        <v>27</v>
      </c>
      <c r="K12" s="33">
        <v>3307</v>
      </c>
      <c r="L12" s="34">
        <v>222</v>
      </c>
    </row>
    <row r="13" spans="1:12" ht="18" customHeight="1">
      <c r="A13" s="32">
        <v>3</v>
      </c>
      <c r="B13" s="33">
        <v>152819</v>
      </c>
      <c r="C13" s="33">
        <v>189388</v>
      </c>
      <c r="D13" s="45">
        <v>9</v>
      </c>
      <c r="E13" s="33">
        <v>160412</v>
      </c>
      <c r="F13" s="33">
        <v>146503</v>
      </c>
      <c r="G13" s="33">
        <v>9242</v>
      </c>
      <c r="H13" s="33">
        <v>40761</v>
      </c>
      <c r="I13" s="33">
        <v>153854</v>
      </c>
      <c r="J13" s="33">
        <v>22</v>
      </c>
      <c r="K13" s="33">
        <v>3482</v>
      </c>
      <c r="L13" s="34">
        <v>228</v>
      </c>
    </row>
    <row r="14" spans="1:12" ht="18" customHeight="1">
      <c r="A14" s="32">
        <v>4</v>
      </c>
      <c r="B14" s="33">
        <v>153134</v>
      </c>
      <c r="C14" s="33">
        <v>188493</v>
      </c>
      <c r="D14" s="45">
        <v>9</v>
      </c>
      <c r="E14" s="33">
        <v>159637</v>
      </c>
      <c r="F14" s="33">
        <v>146384</v>
      </c>
      <c r="G14" s="33">
        <v>8782</v>
      </c>
      <c r="H14" s="33">
        <v>41712</v>
      </c>
      <c r="I14" s="33">
        <v>154294</v>
      </c>
      <c r="J14" s="33">
        <v>22</v>
      </c>
      <c r="K14" s="33">
        <v>3520</v>
      </c>
      <c r="L14" s="34">
        <v>242</v>
      </c>
    </row>
    <row r="15" spans="1:12" ht="18" customHeight="1">
      <c r="A15" s="32">
        <v>5</v>
      </c>
      <c r="B15" s="33">
        <v>153555</v>
      </c>
      <c r="C15" s="33">
        <v>187587</v>
      </c>
      <c r="D15" s="45">
        <v>9.1</v>
      </c>
      <c r="E15" s="33">
        <v>157994</v>
      </c>
      <c r="F15" s="33">
        <v>145948</v>
      </c>
      <c r="G15" s="33">
        <v>8557</v>
      </c>
      <c r="H15" s="33">
        <v>42995</v>
      </c>
      <c r="I15" s="33">
        <v>153760</v>
      </c>
      <c r="J15" s="33">
        <v>24</v>
      </c>
      <c r="K15" s="33">
        <v>3303</v>
      </c>
      <c r="L15" s="34">
        <v>287</v>
      </c>
    </row>
    <row r="16" spans="1:12" ht="13.5" customHeight="1">
      <c r="A16" s="46" t="s">
        <v>16</v>
      </c>
      <c r="B16" s="47"/>
      <c r="C16" s="47"/>
      <c r="D16" s="48"/>
      <c r="E16" s="47"/>
      <c r="F16" s="47"/>
      <c r="G16" s="47"/>
      <c r="H16" s="47"/>
      <c r="I16" s="47"/>
      <c r="J16" s="47"/>
      <c r="K16" s="47"/>
      <c r="L16" s="47"/>
    </row>
    <row r="17" spans="1:12" ht="13.5" customHeight="1">
      <c r="A17" s="52" t="s">
        <v>27</v>
      </c>
      <c r="B17" s="53"/>
      <c r="C17" s="53"/>
      <c r="D17" s="54"/>
      <c r="E17" s="53"/>
      <c r="F17" s="53"/>
      <c r="G17" s="53"/>
      <c r="H17" s="53"/>
      <c r="I17" s="53"/>
      <c r="J17" s="53"/>
      <c r="K17" s="53"/>
      <c r="L17" s="53"/>
    </row>
  </sheetData>
  <mergeCells count="3">
    <mergeCell ref="B2:B3"/>
    <mergeCell ref="C2:C3"/>
    <mergeCell ref="D2:D3"/>
  </mergeCells>
  <phoneticPr fontId="3"/>
  <pageMargins left="0.78740157480314965" right="0.39370078740157483" top="0.78740157480314965" bottom="0.39370078740157483" header="0" footer="0"/>
  <pageSetup paperSize="9" scale="92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78生活保護法による保護状況(平成23年度以前)</vt:lpstr>
      <vt:lpstr>78生活保護法による保護状況(平成24年度以降)</vt:lpstr>
      <vt:lpstr>'78生活保護法による保護状況(平成23年度以前)'!Print_Area</vt:lpstr>
      <vt:lpstr>'78生活保護法による保護状況(平成24年度以降)'!Print_Area</vt:lpstr>
      <vt:lpstr>'78生活保護法による保護状況(平成23年度以前)'!Print_Titles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