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170115\gijutsu\ss030079\181_ICT\101_ICT（アンケート）活用工事活用効果等調査\R4\Ｒ4通知\01_アンケート\"/>
    </mc:Choice>
  </mc:AlternateContent>
  <workbookProtection workbookPassword="94C9" lockStructure="1"/>
  <bookViews>
    <workbookView xWindow="-15" yWindow="30" windowWidth="20610" windowHeight="5820" activeTab="1"/>
  </bookViews>
  <sheets>
    <sheet name="調査票 (記入例)" sheetId="16" r:id="rId1"/>
    <sheet name="調査票" sheetId="13" r:id="rId2"/>
    <sheet name="調査の目的等" sheetId="2" state="hidden" r:id="rId3"/>
    <sheet name="（参考）3D起工測量" sheetId="8" state="hidden" r:id="rId4"/>
    <sheet name="集計シート" sheetId="6" state="hidden" r:id="rId5"/>
    <sheet name="リスト" sheetId="9" state="hidden" r:id="rId6"/>
  </sheets>
  <definedNames>
    <definedName name="_xlnm.Print_Area" localSheetId="2">調査の目的等!$B$2:$B$29</definedName>
    <definedName name="_xlnm.Print_Area" localSheetId="1">調査票!$A$1:$E$364</definedName>
    <definedName name="_xlnm.Print_Area" localSheetId="0">'調査票 (記入例)'!$A$1:$E$364</definedName>
  </definedNames>
  <calcPr calcId="162913"/>
</workbook>
</file>

<file path=xl/calcChain.xml><?xml version="1.0" encoding="utf-8"?>
<calcChain xmlns="http://schemas.openxmlformats.org/spreadsheetml/2006/main">
  <c r="D226" i="16" l="1"/>
  <c r="D223" i="16"/>
  <c r="D210" i="16"/>
  <c r="D207" i="16"/>
  <c r="D204" i="16"/>
  <c r="D201" i="16"/>
  <c r="D187" i="16"/>
  <c r="D179" i="16"/>
  <c r="D164" i="16"/>
  <c r="D161" i="16"/>
  <c r="D158" i="16"/>
  <c r="D155" i="16"/>
  <c r="D143" i="16"/>
  <c r="D140" i="16"/>
  <c r="D152" i="16"/>
  <c r="D150" i="16"/>
  <c r="D136" i="16"/>
  <c r="D135" i="16"/>
  <c r="D38" i="16"/>
  <c r="D37" i="16"/>
  <c r="F9" i="16"/>
  <c r="F7" i="16"/>
  <c r="D135" i="13"/>
  <c r="D136" i="13"/>
  <c r="D140" i="13"/>
  <c r="D201" i="13"/>
  <c r="D204" i="13"/>
  <c r="D143" i="13"/>
  <c r="D226" i="13" l="1"/>
  <c r="D223" i="13"/>
  <c r="D210" i="13"/>
  <c r="D207" i="13"/>
  <c r="D187" i="13"/>
  <c r="D179" i="13"/>
  <c r="D164" i="13"/>
  <c r="D161" i="13"/>
  <c r="D158" i="13"/>
  <c r="D155" i="13"/>
  <c r="D152" i="13"/>
  <c r="D150" i="13"/>
  <c r="D37" i="13"/>
  <c r="D38" i="13" s="1"/>
  <c r="F9" i="13"/>
  <c r="F7" i="13"/>
  <c r="A3" i="6" l="1"/>
  <c r="B123" i="6" l="1"/>
  <c r="B122" i="6"/>
  <c r="B121" i="6"/>
  <c r="B109" i="6"/>
  <c r="B108" i="6"/>
  <c r="B107" i="6"/>
  <c r="B120" i="6" l="1"/>
  <c r="B106" i="6"/>
  <c r="B248" i="6"/>
  <c r="B247" i="6"/>
  <c r="B246" i="6"/>
  <c r="B244" i="6"/>
  <c r="B243" i="6"/>
  <c r="B242" i="6"/>
  <c r="B241" i="6"/>
  <c r="B240" i="6"/>
  <c r="B239" i="6"/>
  <c r="B238" i="6"/>
  <c r="B237" i="6"/>
  <c r="B236" i="6"/>
  <c r="B234" i="6"/>
  <c r="B233" i="6"/>
  <c r="B232" i="6"/>
  <c r="B231" i="6"/>
  <c r="B229" i="6"/>
  <c r="B228" i="6"/>
  <c r="B227" i="6"/>
  <c r="B226" i="6"/>
  <c r="B225" i="6"/>
  <c r="B223" i="6"/>
  <c r="B222" i="6"/>
  <c r="B221" i="6"/>
  <c r="B220" i="6"/>
  <c r="B217" i="6"/>
  <c r="B215" i="6"/>
  <c r="B214" i="6"/>
  <c r="B213" i="6"/>
  <c r="B211" i="6"/>
  <c r="B210" i="6"/>
  <c r="B209" i="6"/>
  <c r="B207" i="6"/>
  <c r="B206" i="6"/>
  <c r="B205" i="6"/>
  <c r="B204" i="6"/>
  <c r="B203" i="6"/>
  <c r="B202" i="6"/>
  <c r="B193" i="6"/>
  <c r="B192" i="6"/>
  <c r="B191" i="6"/>
  <c r="B186" i="6"/>
  <c r="B185" i="6"/>
  <c r="B184" i="6"/>
  <c r="B183" i="6"/>
  <c r="B182" i="6"/>
  <c r="B181" i="6"/>
  <c r="B180" i="6"/>
  <c r="B179" i="6"/>
  <c r="B176" i="6"/>
  <c r="B175" i="6"/>
  <c r="B174" i="6"/>
  <c r="B173" i="6"/>
  <c r="B172" i="6"/>
  <c r="B171" i="6"/>
  <c r="B170" i="6"/>
  <c r="B169" i="6"/>
  <c r="B168" i="6"/>
  <c r="B165" i="6"/>
  <c r="B164" i="6"/>
  <c r="B163" i="6"/>
  <c r="B162" i="6"/>
  <c r="B161" i="6"/>
  <c r="B160" i="6"/>
  <c r="B159" i="6"/>
  <c r="B156" i="6"/>
  <c r="B155" i="6"/>
  <c r="B154" i="6"/>
  <c r="B153" i="6"/>
  <c r="B152" i="6"/>
  <c r="B148" i="6"/>
  <c r="B147" i="6"/>
  <c r="B146" i="6"/>
  <c r="B145" i="6"/>
  <c r="B143" i="6"/>
  <c r="B142" i="6"/>
  <c r="B140" i="6"/>
  <c r="B139" i="6"/>
  <c r="B138" i="6"/>
  <c r="B136" i="6"/>
  <c r="B135" i="6"/>
  <c r="B133" i="6"/>
  <c r="B132" i="6"/>
  <c r="B131" i="6"/>
  <c r="B129" i="6"/>
  <c r="B128" i="6"/>
  <c r="B126" i="6"/>
  <c r="B125" i="6"/>
  <c r="B119" i="6"/>
  <c r="B118" i="6"/>
  <c r="B117" i="6"/>
  <c r="B115" i="6"/>
  <c r="B114" i="6"/>
  <c r="B112" i="6"/>
  <c r="B111" i="6"/>
  <c r="B105" i="6"/>
  <c r="B103" i="6" s="1"/>
  <c r="B104" i="6"/>
  <c r="B102" i="6"/>
  <c r="B101" i="6"/>
  <c r="B100" i="6"/>
  <c r="B98" i="6"/>
  <c r="B97" i="6"/>
  <c r="B95" i="6"/>
  <c r="B94" i="6"/>
  <c r="B93" i="6"/>
  <c r="B91" i="6"/>
  <c r="B90" i="6"/>
  <c r="B88" i="6"/>
  <c r="B87" i="6"/>
  <c r="B86" i="6"/>
  <c r="B84" i="6"/>
  <c r="B83" i="6"/>
  <c r="B81" i="6"/>
  <c r="B80" i="6"/>
  <c r="B79" i="6"/>
  <c r="B77" i="6"/>
  <c r="B76" i="6"/>
  <c r="B73" i="6"/>
  <c r="B72" i="6"/>
  <c r="B71" i="6"/>
  <c r="B69" i="6"/>
  <c r="B68" i="6"/>
  <c r="B66" i="6"/>
  <c r="B65" i="6"/>
  <c r="B64" i="6"/>
  <c r="B62" i="6"/>
  <c r="B61" i="6"/>
  <c r="B59" i="6"/>
  <c r="B58" i="6"/>
  <c r="B56" i="6"/>
  <c r="B55" i="6"/>
  <c r="B54" i="6"/>
  <c r="B52" i="6"/>
  <c r="B51" i="6"/>
  <c r="B49" i="6"/>
  <c r="B48" i="6"/>
  <c r="B47" i="6"/>
  <c r="B45" i="6"/>
  <c r="B44" i="6"/>
  <c r="B42" i="6"/>
  <c r="B41" i="6"/>
  <c r="B40" i="6"/>
  <c r="B38" i="6"/>
  <c r="B37" i="6"/>
  <c r="B35" i="6"/>
  <c r="B34" i="6"/>
  <c r="B33" i="6"/>
  <c r="B31" i="6"/>
  <c r="B30" i="6"/>
  <c r="B28" i="6"/>
  <c r="B27" i="6"/>
  <c r="B26" i="6"/>
  <c r="B24" i="6"/>
  <c r="B23" i="6"/>
  <c r="B21" i="6"/>
  <c r="B20" i="6"/>
  <c r="B19" i="6"/>
  <c r="B17" i="6"/>
  <c r="B16" i="6"/>
  <c r="B14" i="6"/>
  <c r="B13" i="6"/>
  <c r="A11" i="6"/>
  <c r="B10" i="6"/>
  <c r="B9" i="6"/>
  <c r="B8" i="6"/>
  <c r="B7" i="6"/>
  <c r="B6" i="6"/>
  <c r="B5" i="6"/>
  <c r="A2" i="6"/>
  <c r="A1" i="6"/>
  <c r="B29" i="6" l="1"/>
  <c r="B124" i="6"/>
  <c r="B18" i="6"/>
  <c r="B4" i="6"/>
  <c r="B50" i="6"/>
  <c r="B67" i="6"/>
  <c r="B110" i="6"/>
  <c r="B130" i="6"/>
  <c r="B245" i="6"/>
  <c r="B219" i="6"/>
  <c r="B201" i="6"/>
  <c r="B137" i="6"/>
  <c r="B127" i="6"/>
  <c r="B99" i="6"/>
  <c r="B96" i="6"/>
  <c r="B92" i="6"/>
  <c r="B89" i="6"/>
  <c r="B85" i="6"/>
  <c r="B82" i="6"/>
  <c r="B78" i="6"/>
  <c r="B70" i="6"/>
  <c r="B75" i="6"/>
  <c r="B63" i="6"/>
  <c r="B60" i="6"/>
  <c r="B57" i="6"/>
  <c r="B53" i="6"/>
  <c r="B46" i="6"/>
  <c r="B32" i="6"/>
  <c r="B25" i="6"/>
  <c r="B22" i="6"/>
  <c r="B113" i="6"/>
  <c r="B43" i="6"/>
  <c r="B36" i="6"/>
  <c r="B39" i="6"/>
  <c r="B15" i="6"/>
  <c r="B12" i="6"/>
  <c r="B235" i="6"/>
  <c r="B230" i="6"/>
  <c r="B224" i="6"/>
  <c r="B212" i="6"/>
  <c r="B189" i="6"/>
  <c r="B178" i="6"/>
  <c r="B167" i="6"/>
  <c r="B151" i="6"/>
  <c r="B144" i="6"/>
  <c r="B134" i="6"/>
  <c r="B116" i="6"/>
  <c r="B158" i="6"/>
  <c r="B208" i="6"/>
</calcChain>
</file>

<file path=xl/comments1.xml><?xml version="1.0" encoding="utf-8"?>
<comments xmlns="http://schemas.openxmlformats.org/spreadsheetml/2006/main">
  <authors>
    <author>三重県</author>
  </authors>
  <commentList>
    <comment ref="D46" authorId="0" shapeId="0">
      <text>
        <r>
          <rPr>
            <sz val="9"/>
            <color indexed="81"/>
            <rFont val="ＭＳ Ｐゴシック"/>
            <family val="3"/>
            <charset val="128"/>
          </rPr>
          <t>（参考）【起工測量にかかった費用について】
UAV本体、LS本体、写真測量ソフトウェア、点群処理ソフトウェアを既に保有されている測量会社やコンサルタントに外注される場合は、その外注費用を記入してください。
一方、自社でこれらの機器やソフトウェアを購入し、講習費用を払い、サポートを受けられる場合は、以下の項目が起工測量測量にかかった費用として記入してください。
(1)計測計画の立案（施工計画書作成費用は除く）に係る費用（例えば飛行計画立案、ＵＡＶ飛行に係る手続き費用）
(2)標定点や検証点の設置に要した費用
(3)ＵＡＶやＴＬＳを使用した現地計測に係る費用
(4)写真測量ソフトウェアを使用して作業した費用
(5)点群処理ソフトウェアを使用して作業した費用
(6)以上の項目を実施した期間日数分の機器・ソフトウェアの保守・サポート費用
(7)施工計画書作成費用や精度確認結果報告書作成費用は技術管理費に含まれることから費用には含めないでください。</t>
        </r>
      </text>
    </comment>
  </commentList>
</comments>
</file>

<file path=xl/comments2.xml><?xml version="1.0" encoding="utf-8"?>
<comments xmlns="http://schemas.openxmlformats.org/spreadsheetml/2006/main">
  <authors>
    <author>三重県</author>
  </authors>
  <commentList>
    <comment ref="D46" authorId="0" shapeId="0">
      <text>
        <r>
          <rPr>
            <sz val="9"/>
            <color indexed="81"/>
            <rFont val="ＭＳ Ｐゴシック"/>
            <family val="3"/>
            <charset val="128"/>
          </rPr>
          <t>（参考）【起工測量にかかった費用について】
UAV本体、LS本体、写真測量ソフトウェア、点群処理ソフトウェアを既に保有されている測量会社やコンサルタントに外注される場合は、その外注費用を記入してください。
一方、自社でこれらの機器やソフトウェアを購入し、講習費用を払い、サポートを受けられる場合は、以下の項目が起工測量測量にかかった費用として記入してください。
(1)計測計画の立案（施工計画書作成費用は除く）に係る費用（例えば飛行計画立案、ＵＡＶ飛行に係る手続き費用）
(2)標定点や検証点の設置に要した費用
(3)ＵＡＶやＴＬＳを使用した現地計測に係る費用
(4)写真測量ソフトウェアを使用して作業した費用
(5)点群処理ソフトウェアを使用して作業した費用
(6)以上の項目を実施した期間日数分の機器・ソフトウェアの保守・サポート費用
(7)施工計画書作成費用や精度確認結果報告書作成費用は技術管理費に含まれることから費用には含めないでください。</t>
        </r>
      </text>
    </comment>
  </commentList>
</comments>
</file>

<file path=xl/sharedStrings.xml><?xml version="1.0" encoding="utf-8"?>
<sst xmlns="http://schemas.openxmlformats.org/spreadsheetml/2006/main" count="1682" uniqueCount="628">
  <si>
    <t>ＩＣＴ活用工事の活用効果等に関する調査の概要</t>
  </si>
  <si>
    <t>１．調査の目的</t>
  </si>
  <si>
    <t>・i-Constructionの定量的・定性的効果を把握するとともに、i-Construction関連基準類等に対する要望を聴取します。</t>
  </si>
  <si>
    <t xml:space="preserve">２．調査時期・調査対象者
・i-Construction活用工事期間中、ICT活用工事において下記①～⑤の各段階を実施した時点で、適宜、施工者が回答を記入して下さい。提出時期は①～⑤まで完了した段階でかまいません。
①    3次元起工測量
②    3次元設計データ作成
③    ICT建設機械による施工
④    3次元出来形管理等の施工管理
⑤    3次元データの納品
</t>
  </si>
  <si>
    <t>３．調査結果の集計により把握したい内容</t>
  </si>
  <si>
    <t>（１）工事概要・会社概要</t>
  </si>
  <si>
    <t>（２）上記①～⑤の各段階における定量的、定性的効果</t>
  </si>
  <si>
    <r>
      <rPr>
        <sz val="10.5"/>
        <rFont val="ＭＳ 明朝"/>
        <family val="1"/>
        <charset val="128"/>
      </rPr>
      <t>（３）基準・要領類や</t>
    </r>
    <r>
      <rPr>
        <sz val="10.5"/>
        <rFont val="Century"/>
        <family val="1"/>
      </rPr>
      <t>i-Construction</t>
    </r>
    <r>
      <rPr>
        <sz val="10.5"/>
        <rFont val="ＭＳ 明朝"/>
        <family val="1"/>
        <charset val="128"/>
      </rPr>
      <t>に対する要望</t>
    </r>
  </si>
  <si>
    <t>４．調査票の構成</t>
  </si>
  <si>
    <t>ＩＣＴ活用工事の活用効果等に関する調査記入様式</t>
  </si>
  <si>
    <t>　基本情報</t>
  </si>
  <si>
    <t>　ＩＣＴ土工工事の適用範囲</t>
  </si>
  <si>
    <t>　使用機器の調査</t>
  </si>
  <si>
    <t>　ＩＣＴ土工の導入効果の調査</t>
  </si>
  <si>
    <t>　改善要望等の調査</t>
  </si>
  <si>
    <t>５．提出ファイルの命名規則</t>
  </si>
  <si>
    <t>　（地整番号）【工事名】.xlsx</t>
  </si>
  <si>
    <t>　（※）地整番号：北海道→81,東北→82,関東→83,北陸→84,中部→85,</t>
  </si>
  <si>
    <t>　　　　　　　　　近畿→86,中国→87,四国→88,九州→89,沖縄→90</t>
  </si>
  <si>
    <t>（１）基本情報</t>
  </si>
  <si>
    <t>発注者名</t>
  </si>
  <si>
    <t>施工場所</t>
  </si>
  <si>
    <t>工期</t>
  </si>
  <si>
    <t>始</t>
  </si>
  <si>
    <t>終</t>
  </si>
  <si>
    <t>日</t>
  </si>
  <si>
    <t>工期（ＩＣＴ）</t>
  </si>
  <si>
    <t>その他</t>
  </si>
  <si>
    <t>工事種別</t>
  </si>
  <si>
    <t>：リストに該当が無ければ手入力</t>
  </si>
  <si>
    <t>発注形態</t>
  </si>
  <si>
    <t>※リストに該当が</t>
  </si>
  <si>
    <t>掘削工</t>
  </si>
  <si>
    <t>ｍ</t>
  </si>
  <si>
    <t>　無ければ手入力</t>
  </si>
  <si>
    <t>盛土工</t>
  </si>
  <si>
    <t>ｍ２</t>
  </si>
  <si>
    <t>擁壁工</t>
  </si>
  <si>
    <t>ｍ３</t>
  </si>
  <si>
    <t>舗装工</t>
  </si>
  <si>
    <t>式</t>
  </si>
  <si>
    <t>排水構造物工</t>
  </si>
  <si>
    <t>ｔ</t>
  </si>
  <si>
    <t>法面整形工</t>
  </si>
  <si>
    <t>地盤改良工</t>
  </si>
  <si>
    <t>補強土壁工</t>
  </si>
  <si>
    <r>
      <rPr>
        <sz val="11"/>
        <rFont val="ＭＳ Ｐゴシック"/>
        <family val="3"/>
        <charset val="128"/>
      </rPr>
      <t xml:space="preserve">ICT対象工種
</t>
    </r>
    <r>
      <rPr>
        <sz val="11"/>
        <color rgb="FFFF0000"/>
        <rFont val="ＭＳ Ｐゴシック"/>
        <family val="3"/>
        <charset val="128"/>
      </rPr>
      <t>※リストに該当が無ければ手入力</t>
    </r>
  </si>
  <si>
    <t>防護柵工</t>
  </si>
  <si>
    <t>担当者氏名</t>
  </si>
  <si>
    <t>役職</t>
  </si>
  <si>
    <t>電話番号</t>
  </si>
  <si>
    <t>メールアドレス</t>
  </si>
  <si>
    <t>所在地</t>
  </si>
  <si>
    <t>（２）ＩＣＴ工事の適用範囲</t>
  </si>
  <si>
    <t>ICT工事の適用範囲</t>
  </si>
  <si>
    <t>始点（ＳＰ）</t>
  </si>
  <si>
    <t>終点（ＳＰ）</t>
  </si>
  <si>
    <t>延長</t>
  </si>
  <si>
    <t>Ｌ＝</t>
  </si>
  <si>
    <t>ｍ（実際の延長と違う場合は手入力）</t>
  </si>
  <si>
    <t>管理測点数</t>
  </si>
  <si>
    <t>点（実際の管理測点数と違う場合は手入力）</t>
  </si>
  <si>
    <t>工事範囲に対して部分的な活用に留まった場合はその理由</t>
  </si>
  <si>
    <t>理由を記載して下さい</t>
  </si>
  <si>
    <r>
      <rPr>
        <sz val="11"/>
        <rFont val="ＭＳ Ｐゴシック"/>
        <family val="3"/>
        <charset val="128"/>
      </rPr>
      <t>その他（詳細にご記入下さい）：</t>
    </r>
    <r>
      <rPr>
        <sz val="11"/>
        <color rgb="FFFF0000"/>
        <rFont val="ＭＳ Ｐゴシック"/>
        <family val="3"/>
        <charset val="128"/>
      </rPr>
      <t>よくある回答はリストから選択可能、編集もできます。</t>
    </r>
  </si>
  <si>
    <t>Ｑ　使用したＩＣＴ機器・ソフトウェアを教えてください。</t>
  </si>
  <si>
    <t>従来の起工測量について</t>
  </si>
  <si>
    <t>UAV</t>
  </si>
  <si>
    <t>３Dソフトウェア</t>
  </si>
  <si>
    <t>本工事のICT起工測量について</t>
  </si>
  <si>
    <t>万円：金額を手入力</t>
  </si>
  <si>
    <t>SkyCatch　UAV</t>
  </si>
  <si>
    <t>Agisoft Photoscan</t>
  </si>
  <si>
    <t>DJI　UAV</t>
  </si>
  <si>
    <t>AutoDesk Civil3D</t>
  </si>
  <si>
    <t>　保有区分</t>
  </si>
  <si>
    <t>ｺﾏﾂ　UAV</t>
  </si>
  <si>
    <t>福井ｺﾝﾋﾟｭｰﾀ TREND POINT</t>
  </si>
  <si>
    <t>　機器名</t>
  </si>
  <si>
    <t>:機器名を選択、または手入力</t>
  </si>
  <si>
    <t>ﾄﾌﾟｺﾝ　3次元ﾚｰｻﾞｰｽｷｬﾅ</t>
  </si>
  <si>
    <t>福井ｺﾝﾋﾟｭｰﾀ Ex-trend武蔵</t>
  </si>
  <si>
    <t>外注先：</t>
  </si>
  <si>
    <t>ﾗｲｶ　3次元ﾚｰｻﾞｰｽｷｬﾅ</t>
  </si>
  <si>
    <t>ｺﾏﾂ　KomConnect</t>
  </si>
  <si>
    <t>　会社名</t>
  </si>
  <si>
    <t>:会社名を手入力</t>
  </si>
  <si>
    <t>ﾆｺﾝ・ﾄﾘﾝﾌﾞﾙ　3次元ﾚｰｻﾞｰｽｷｬﾅ</t>
  </si>
  <si>
    <t>Pix4 Dmapper</t>
  </si>
  <si>
    <t>外注費： (単位：万円)</t>
  </si>
  <si>
    <t>デキスパート</t>
  </si>
  <si>
    <t>②使用機器：　　　　　　</t>
  </si>
  <si>
    <t>ﾆｺﾝ・ﾄﾘﾝﾌﾞﾙ　ﾋﾞｼﾞﾈｽｾﾝﾀｰ</t>
  </si>
  <si>
    <t>ﾄﾌﾟｺﾝ　Scan Master</t>
  </si>
  <si>
    <t>①使用ソフトウェア</t>
  </si>
  <si>
    <t>:ソフトウェア名を選択、または手入力</t>
  </si>
  <si>
    <t>３Ｄ起工測量データの処理</t>
  </si>
  <si>
    <t>自社、外注の区分</t>
  </si>
  <si>
    <t>３Ｄ設計データ作成</t>
  </si>
  <si>
    <t>従来の３Ｄ設計データ作成</t>
  </si>
  <si>
    <t>使用ソフト：　</t>
  </si>
  <si>
    <t>設計照査
（3D設計データの修正・数量算出）</t>
  </si>
  <si>
    <t>ICT重機メーカー</t>
  </si>
  <si>
    <t>MC　MG</t>
  </si>
  <si>
    <t>機種</t>
  </si>
  <si>
    <t>規格</t>
  </si>
  <si>
    <t>：メーカー名を選択、または手入力</t>
  </si>
  <si>
    <t>：ノーマルかMC,MGを選択</t>
  </si>
  <si>
    <t>キャタピラージャパン</t>
  </si>
  <si>
    <t>ノーマル</t>
  </si>
  <si>
    <t>ブルドーザ</t>
  </si>
  <si>
    <t>ｸﾛｰﾗ　.0.45m3</t>
  </si>
  <si>
    <t>；機種を選択</t>
  </si>
  <si>
    <t>コマツ</t>
  </si>
  <si>
    <t>MC（マシンコントロール）</t>
  </si>
  <si>
    <t>バックホウ</t>
  </si>
  <si>
    <t>ｸﾛｰﾗ　.0.5m3</t>
  </si>
  <si>
    <t>：規格を選択、または手入力</t>
  </si>
  <si>
    <t>コベルコ建機</t>
  </si>
  <si>
    <t>MG（マシンガイダンス）</t>
  </si>
  <si>
    <t>ｸﾛｰﾗ　.0.8m3</t>
  </si>
  <si>
    <r>
      <t>システム初期費</t>
    </r>
    <r>
      <rPr>
        <sz val="11"/>
        <color rgb="FFFF0000"/>
        <rFont val="ＭＳ Ｐゴシック"/>
        <family val="3"/>
        <charset val="128"/>
      </rPr>
      <t>※１</t>
    </r>
    <r>
      <rPr>
        <sz val="11"/>
        <rFont val="ＭＳ Ｐゴシック"/>
        <family val="3"/>
        <charset val="128"/>
      </rPr>
      <t xml:space="preserve">
： (単位：万円)</t>
    </r>
  </si>
  <si>
    <t>日立建機</t>
  </si>
  <si>
    <t>ｸﾛｰﾗ　.1.4m3</t>
  </si>
  <si>
    <t>住友建機</t>
  </si>
  <si>
    <t>普通　3t</t>
  </si>
  <si>
    <r>
      <t>重機費用</t>
    </r>
    <r>
      <rPr>
        <sz val="11"/>
        <color rgb="FFFF0000"/>
        <rFont val="ＭＳ Ｐゴシック"/>
        <family val="3"/>
        <charset val="128"/>
      </rPr>
      <t>※２</t>
    </r>
    <r>
      <rPr>
        <sz val="11"/>
        <rFont val="ＭＳ Ｐゴシック"/>
        <family val="3"/>
        <charset val="128"/>
      </rPr>
      <t>：（単位：万円）</t>
    </r>
  </si>
  <si>
    <t>普通　6t</t>
  </si>
  <si>
    <t>普通　18t</t>
  </si>
  <si>
    <t>普通　21t</t>
  </si>
  <si>
    <t>湿地　4t</t>
  </si>
  <si>
    <t>湿地　10t</t>
  </si>
  <si>
    <t>湿地　13t</t>
  </si>
  <si>
    <t>湿地　16t</t>
  </si>
  <si>
    <t>2.8m</t>
  </si>
  <si>
    <t>3.1m</t>
  </si>
  <si>
    <t>3.4m</t>
  </si>
  <si>
    <t>3.7m</t>
  </si>
  <si>
    <t>④使用機械</t>
  </si>
  <si>
    <t>従来の出来高計測</t>
  </si>
  <si>
    <t>出来形管理資料作成　</t>
  </si>
  <si>
    <t>出来高（数量集計）作成</t>
  </si>
  <si>
    <t>重機の作業履歴等をクラウド等によりリアルタイムに把握するなど、建機のクラウドサービスの利用</t>
  </si>
  <si>
    <t>利用サービス：　　　　　　</t>
  </si>
  <si>
    <t>提供先：</t>
  </si>
  <si>
    <t>サービス費用： (単位：万円)</t>
  </si>
  <si>
    <t>万円：金額を手入力（複数の場合は合計）</t>
  </si>
  <si>
    <t>計測範囲（始点）SP</t>
  </si>
  <si>
    <t>から　：工事範囲から参照、違う場合は手入力</t>
  </si>
  <si>
    <t>計測範囲（終点）SP</t>
  </si>
  <si>
    <t>まで　：工事範囲から参照、違う場合は手入力</t>
  </si>
  <si>
    <t>日：従来手法での所要日数を手入力</t>
  </si>
  <si>
    <t>人・日：従来手法でののべ作業工数（自動入力）</t>
  </si>
  <si>
    <t>日：ＩＣＴでの所要日数を手入力</t>
  </si>
  <si>
    <t>人・日：ＩＣＴでののべ作業工数（自動入力）</t>
  </si>
  <si>
    <t>②3次元設計データ作成</t>
  </si>
  <si>
    <t>設計データ範囲（始点）SP</t>
  </si>
  <si>
    <t>設計データ範囲（終点）SP</t>
  </si>
  <si>
    <t>従来施工
（当該工事と同等の数量・条件を想定し、ご記入ください）</t>
  </si>
  <si>
    <t>起工測量（横断計測）結果の設計横断面上への図化</t>
  </si>
  <si>
    <t>ICT施工</t>
  </si>
  <si>
    <t>設計図書を基に3D設計データを作成（追加・修正含む）</t>
  </si>
  <si>
    <t>3D起工測量結果と3D設計データの重ね合わせ（追加・修正含む）</t>
  </si>
  <si>
    <t>定性的な評価
（複数回答可）</t>
  </si>
  <si>
    <t>③ICT建設機械による施工</t>
  </si>
  <si>
    <t>日当たり施工量</t>
  </si>
  <si>
    <t>日：現場で建機を拘束した日数</t>
  </si>
  <si>
    <t>従来施工での丁張り設置</t>
  </si>
  <si>
    <t>ICT建機の施工日数</t>
  </si>
  <si>
    <t>ICT建機と組み合わせて使用する従来建機の施工日数</t>
  </si>
  <si>
    <t>ICT手法でのキャリブレーション、ローカライゼーション、法面点検等</t>
  </si>
  <si>
    <t>④3次元出来型管理等の施工管理（出来形計測は出来形管理資料作成にかかる一切の作業を対象として記載）</t>
  </si>
  <si>
    <t>従来施工</t>
  </si>
  <si>
    <t>日：出来形計測日数</t>
  </si>
  <si>
    <t>ICT手法での出来形計測</t>
  </si>
  <si>
    <t>人・日：ICT手法でののべ作業工数（自動入力）</t>
  </si>
  <si>
    <t>⑤3次元データの納品</t>
  </si>
  <si>
    <t>従来手法での成果品作成、整理</t>
  </si>
  <si>
    <t>日：成果品作成、整理日数</t>
  </si>
  <si>
    <t>ICT手法での成果品作成、整理</t>
  </si>
  <si>
    <r>
      <rPr>
        <b/>
        <sz val="11"/>
        <rFont val="ＭＳ Ｐゴシック"/>
        <family val="3"/>
        <charset val="128"/>
      </rPr>
      <t xml:space="preserve">⑥その他（重機の位置情報をリアルタイムに収集するクラウド等を利用した精緻な工程管理等）
</t>
    </r>
    <r>
      <rPr>
        <sz val="11"/>
        <color rgb="FFFF0000"/>
        <rFont val="ＭＳ Ｐゴシック"/>
        <family val="3"/>
        <charset val="128"/>
      </rPr>
      <t>よくある回答はリストから選択出来ます。編集することも可能です。</t>
    </r>
  </si>
  <si>
    <t>そのほかの技術の概要と効果
（自由記入）</t>
  </si>
  <si>
    <t>⑦その他（ICT施工実施に関する導入動機等）</t>
  </si>
  <si>
    <t>⑧ICTを活用したそれぞれの用途について、ＩＣＴの満足度を５段階で評価してください。</t>
  </si>
  <si>
    <t>3次元起工測量</t>
  </si>
  <si>
    <t>ICT建設機械による施工</t>
  </si>
  <si>
    <t>3次元出来形管理等の施工管理</t>
  </si>
  <si>
    <t>3次元データの納品</t>
  </si>
  <si>
    <t>使用機器の調査</t>
  </si>
  <si>
    <t>３Ｄ起工測量　</t>
  </si>
  <si>
    <t>使用機器：　　　　　　</t>
  </si>
  <si>
    <t>（例）〇〇社製　UAV写真測量システム</t>
  </si>
  <si>
    <t>（例）福井コンピュータ　TrendPoint</t>
  </si>
  <si>
    <t>　（例）福井コンピュータ　TrendCore</t>
  </si>
  <si>
    <t>３Ｄ設計データを用いた設計照査</t>
  </si>
  <si>
    <t>（例）建設システムSiTE-Scope 2017</t>
  </si>
  <si>
    <t>ＩＣＴ建設機械による施工</t>
  </si>
  <si>
    <t>（例）マシンガイダンスバックホウ</t>
  </si>
  <si>
    <t>出来形・出来高計測　</t>
  </si>
  <si>
    <t>（例）GNSSローバー</t>
  </si>
  <si>
    <t>（例）福井コンピュータ　Trendpoint</t>
  </si>
  <si>
    <t>出来高管理資料作成　</t>
  </si>
  <si>
    <t>Ｑ　下記の①～⑤について、i-Construction導入によってお感じにあった効果をお答えください。</t>
  </si>
  <si>
    <t>①3次元起工測量</t>
  </si>
  <si>
    <t>定量的効果</t>
  </si>
  <si>
    <t>・省人化　○人工⇒○人工
・工期短縮　○日⇒○日</t>
  </si>
  <si>
    <t xml:space="preserve">☑現況測量の省力化
□面的な地形の3Dデータを活用した詳細・正確な設計照査
□施工検討開始時期の早期化 
□地形と写真の立体可視化による工事関係者への説明等の高度化
</t>
  </si>
  <si>
    <r>
      <rPr>
        <sz val="10.5"/>
        <color theme="1"/>
        <rFont val="ＭＳ 明朝"/>
        <family val="1"/>
        <charset val="128"/>
      </rPr>
      <t xml:space="preserve">□その他（詳細をご記入ください）　
（例：「現場作業が大幅に減ったため、作業員の負担が軽減された（測量作業員）」
</t>
    </r>
    <r>
      <rPr>
        <sz val="11"/>
        <color theme="1"/>
        <rFont val="Century"/>
        <family val="1"/>
      </rPr>
      <t xml:space="preserve"> </t>
    </r>
    <r>
      <rPr>
        <sz val="11"/>
        <color theme="1"/>
        <rFont val="ＭＳ Ｐゴシック"/>
        <family val="3"/>
        <charset val="128"/>
      </rPr>
      <t>「２日程度の講習ですぐに理解出来、実際にやってみたら思いのほか簡単。」
等）</t>
    </r>
  </si>
  <si>
    <t>状況等写真</t>
  </si>
  <si>
    <t>・ＵＡＶ、もしくはＬＳでの測量状況の写真を添付してください（複数枚可）
・上記「定性的評価」のご回答者様の写真も可能であれば添付してください</t>
  </si>
  <si>
    <t>写真添付欄</t>
  </si>
  <si>
    <t>・○日で完了</t>
  </si>
  <si>
    <t xml:space="preserve">☑切土量や盛土量の算出の自動化 
□設計照査の効率化
□切土量や盛土量の算出精度の向上
□3D地形・設計ﾃﾞｰﾀを用いた施工ｼﾐｭﾚｰｼｮﾝによる施工計画の正確性向上
□ICT建設機械を制御するための３次元設計ﾃﾞｰﾀ作成作業の効率化
□3Dモデルを用いた事前の施工時の干渉チェック
</t>
  </si>
  <si>
    <t>□その他（詳細をご記入ください）　
（例： 「２日程度の講習ですぐに理解出来、実際にやってみたら思いのほか簡単。」
等）</t>
  </si>
  <si>
    <t>作業状況写真を添付してください
（複数枚可）
・上記「定性的評価」のご回答者様の写真も可能であれば添付してください</t>
  </si>
  <si>
    <t>⑨ICT土工によって得られた効果をお答えください。</t>
  </si>
  <si>
    <t>3次元データの利活用による効果</t>
  </si>
  <si>
    <r>
      <rPr>
        <sz val="11"/>
        <rFont val="ＭＳ Ｐゴシック"/>
        <family val="3"/>
        <charset val="128"/>
      </rPr>
      <t>上記以外で特筆すべき点があれば記載願います（自由回答欄）
※また、上記効果について可能な限り定量的にお示し下さい。</t>
    </r>
    <r>
      <rPr>
        <sz val="11"/>
        <color rgb="FFFF0000"/>
        <rFont val="ＭＳ Ｐゴシック"/>
        <family val="3"/>
        <charset val="128"/>
      </rPr>
      <t>よくある回答はリストから選択出来ます。編集することも可能です。</t>
    </r>
    <r>
      <rPr>
        <sz val="11"/>
        <rFont val="ＭＳ Ｐゴシック"/>
        <family val="3"/>
        <charset val="128"/>
      </rPr>
      <t xml:space="preserve">
</t>
    </r>
  </si>
  <si>
    <t>ＩＣＴ機器の応用による効果</t>
  </si>
  <si>
    <r>
      <rPr>
        <sz val="11"/>
        <rFont val="ＭＳ Ｐゴシック"/>
        <family val="3"/>
        <charset val="128"/>
      </rPr>
      <t>上記以外で特筆すべき点があれば記載願います（自由回答欄）</t>
    </r>
    <r>
      <rPr>
        <sz val="11"/>
        <color rgb="FFFF0000"/>
        <rFont val="ＭＳ Ｐゴシック"/>
        <family val="3"/>
        <charset val="128"/>
      </rPr>
      <t>よくある回答はリストから選択出来ます。編集することも可能です。</t>
    </r>
  </si>
  <si>
    <t>ＩＣＴ活用工事の実施に伴う効果</t>
  </si>
  <si>
    <t>上記以外で特筆すべき点があれば記載願います（自由回答欄）</t>
  </si>
  <si>
    <t>その他の効果、工夫事例、注意事項など</t>
  </si>
  <si>
    <t>（自由回答欄）</t>
  </si>
  <si>
    <t>○○地方整備局　○○河川国道事務所</t>
  </si>
  <si>
    <t>○○レンタル株式会社</t>
  </si>
  <si>
    <t>○○測量設計</t>
  </si>
  <si>
    <r>
      <t>ｍ3（m</t>
    </r>
    <r>
      <rPr>
        <vertAlign val="superscript"/>
        <sz val="11"/>
        <rFont val="ＭＳ Ｐゴシック"/>
        <family val="3"/>
        <charset val="128"/>
      </rPr>
      <t>2</t>
    </r>
    <r>
      <rPr>
        <sz val="11"/>
        <rFont val="ＭＳ Ｐゴシック"/>
        <family val="3"/>
        <charset val="128"/>
      </rPr>
      <t>）／日：従来施工の場合の想定</t>
    </r>
  </si>
  <si>
    <r>
      <t>ｍ3（m</t>
    </r>
    <r>
      <rPr>
        <vertAlign val="superscript"/>
        <sz val="11"/>
        <rFont val="ＭＳ Ｐゴシック"/>
        <family val="3"/>
        <charset val="128"/>
      </rPr>
      <t>2</t>
    </r>
    <r>
      <rPr>
        <sz val="11"/>
        <rFont val="ＭＳ Ｐゴシック"/>
        <family val="3"/>
        <charset val="128"/>
      </rPr>
      <t>）／日：実施工</t>
    </r>
  </si>
  <si>
    <t>②使用機器：</t>
  </si>
  <si>
    <t>その他の効果</t>
  </si>
  <si>
    <t>合計</t>
  </si>
  <si>
    <t>出来形検査を段階的に行うことから、一度に計測できる面積がごく小さいため。</t>
  </si>
  <si>
    <t>３次元設計の修正が発生する可能性があるため、施工範囲から除外した。</t>
  </si>
  <si>
    <t>施工エリア内に構造物があり、ＩＣＴ建機での施工や、３次元計測が煩雑になることから施工範囲から除外した。</t>
  </si>
  <si>
    <t>施工幅が狭く、ＩＣＴ建機が入らない場所があったため、施工範囲から除外した。</t>
  </si>
  <si>
    <t>その他_入力値</t>
  </si>
  <si>
    <t>起工測量-過去の実績</t>
  </si>
  <si>
    <t>３Ｄ起工測量-1</t>
  </si>
  <si>
    <t>３Dでない通常の起工測量では自社で行っていた</t>
  </si>
  <si>
    <t>３Dでない通常の起工測量では外注していた</t>
  </si>
  <si>
    <t>1台目_自社・外注 (自社で起工測量)</t>
  </si>
  <si>
    <t>自社</t>
  </si>
  <si>
    <t>外注(一部または全額）</t>
  </si>
  <si>
    <t>①使用機器：　　</t>
  </si>
  <si>
    <t>TLS</t>
  </si>
  <si>
    <t>その他(TSなど)</t>
  </si>
  <si>
    <t>1台目_機器の保有状況</t>
  </si>
  <si>
    <t>３Ｄ起工測量-1-使用機器</t>
  </si>
  <si>
    <t>自社保有</t>
  </si>
  <si>
    <t>レンタル</t>
  </si>
  <si>
    <t>1台目_外注先</t>
  </si>
  <si>
    <t>３Ｄ起工測量-1-外注先</t>
  </si>
  <si>
    <t>レンタル会社</t>
  </si>
  <si>
    <t>測量会社</t>
  </si>
  <si>
    <t>コンサル会社</t>
  </si>
  <si>
    <t>2台目_自社・外注 (自社で起工測量)</t>
  </si>
  <si>
    <t>３Ｄ起工測量-2</t>
  </si>
  <si>
    <t>外注</t>
  </si>
  <si>
    <t>2台目_機器の保有状況</t>
  </si>
  <si>
    <t>３Ｄ起工測量-2-使用機器</t>
  </si>
  <si>
    <t>2台目_外注先</t>
  </si>
  <si>
    <t>３Ｄ起工測量-2-外注先</t>
  </si>
  <si>
    <t>３Ｄ起工測量-3</t>
  </si>
  <si>
    <t>３Ｄ起工測量-3-外注先</t>
  </si>
  <si>
    <t>３Ｄ起工測量データの処理　</t>
  </si>
  <si>
    <t>３Ｄ設計データ作成-過去の実績</t>
  </si>
  <si>
    <t>TSを用いた出来形管理の時は自社で行っていた</t>
  </si>
  <si>
    <t>TSを用いた出来形管理の時は外注していた</t>
  </si>
  <si>
    <t>設計照査（3D設計データの修正・数量算出）</t>
  </si>
  <si>
    <t>設計照査</t>
  </si>
  <si>
    <t>1台目_使用機器の所有</t>
  </si>
  <si>
    <t>1台目_システム初期費： (単位：万円)</t>
  </si>
  <si>
    <t>1台目_ICT機器のセットアップ・運用支援</t>
  </si>
  <si>
    <t>機器メーカー</t>
  </si>
  <si>
    <t>2台目_使用機器の所有</t>
  </si>
  <si>
    <t>2台目_システム初期費： (単位：万円)</t>
  </si>
  <si>
    <t>2台目_ICT機器のセットアップ・運用支援</t>
  </si>
  <si>
    <t>3台目_使用機器の所有</t>
  </si>
  <si>
    <t>3台目_システム初期費： (単位：万円)</t>
  </si>
  <si>
    <t>3台目_ICT機器のセットアップ・運用支援</t>
  </si>
  <si>
    <t>4台目_使用機器の所有</t>
  </si>
  <si>
    <t>4台目_システム初期費： (単位：万円)</t>
  </si>
  <si>
    <t>4台目_ICT機器のセットアップ・運用支援</t>
  </si>
  <si>
    <t>1台目_出来高計測</t>
  </si>
  <si>
    <t>３Dでない通常の出来高（数量）計測では自社で行っていた</t>
  </si>
  <si>
    <t>３Dでない通常の出来形計測では外注していた</t>
  </si>
  <si>
    <t>1台目_出来高計測機器の所有</t>
  </si>
  <si>
    <t>1台目_出来高計測の外注先</t>
  </si>
  <si>
    <t>2台目_出来高計測</t>
  </si>
  <si>
    <t>2台目_出来高計測機器の所有</t>
  </si>
  <si>
    <t>2台目_出来高計測の外注先</t>
  </si>
  <si>
    <t>出来高計測データの処理　</t>
  </si>
  <si>
    <t>出来高計測データの処理-外注先</t>
  </si>
  <si>
    <t>利用サービス：　　　　</t>
  </si>
  <si>
    <t>クラウドサービス利用</t>
  </si>
  <si>
    <t>した</t>
  </si>
  <si>
    <t>していない</t>
  </si>
  <si>
    <t>クラウドサービス利用-提供先</t>
  </si>
  <si>
    <t>（４）ICT土工の導入効果の調査</t>
  </si>
  <si>
    <t>定性的な評価</t>
  </si>
  <si>
    <t>現況測量の省力化</t>
  </si>
  <si>
    <t>面的な地形の3Dデータを活用した詳細・正確な設計照査</t>
  </si>
  <si>
    <t>施工検討開始時期の早期化</t>
  </si>
  <si>
    <t>地形と写真の立体可視化による工事関係者への説明等の高度化</t>
  </si>
  <si>
    <t>切土量や盛土量の算出の自動化</t>
  </si>
  <si>
    <t>設計照査の効率化</t>
  </si>
  <si>
    <t>切土量や盛土量の算出精度の向上</t>
  </si>
  <si>
    <t>3D地形・設計ﾃﾞｰﾀを用いた施工ｼﾐｭﾚｰｼｮﾝによる施工計画の正確性向上</t>
  </si>
  <si>
    <t>ICT建設機械を制御するための３次元設計ﾃﾞｰﾀ作成作業の効率化</t>
  </si>
  <si>
    <t>3Dモデルを用いた事前の施工時の干渉チェック</t>
  </si>
  <si>
    <t xml:space="preserve">施工の効率化 </t>
  </si>
  <si>
    <t xml:space="preserve">品質の向上 </t>
  </si>
  <si>
    <t xml:space="preserve">出来形のバラツキ低減による仕上げ作業の効率化 </t>
  </si>
  <si>
    <t>施工の安全性向上</t>
  </si>
  <si>
    <t>作業人員の削減</t>
  </si>
  <si>
    <t>丁張設置作業の省略・軽減</t>
  </si>
  <si>
    <t>オペレータへの施工指示作業の省力化</t>
  </si>
  <si>
    <t>ICT建機の稼働履歴データを用いた工事の進捗把握の効率化</t>
  </si>
  <si>
    <t>出来形計測作業の効率化</t>
  </si>
  <si>
    <t xml:space="preserve">ＩＣＴ建設機械の施工履歴データを用いた出来高部分数量算出の省力化  </t>
  </si>
  <si>
    <t>出来高部分数量算出の根拠資料作成の省略</t>
  </si>
  <si>
    <t>既済部分検査の効率化</t>
  </si>
  <si>
    <t>３次元測量技術を活用した検査による実地検査用の出来形の書類の削減</t>
  </si>
  <si>
    <t xml:space="preserve">３次元測量技術を活用した検査による実地検査の一部省略 </t>
  </si>
  <si>
    <t>書類検査用の出来形管理の書類の大幅削減</t>
  </si>
  <si>
    <t>⑥その他（重機の位置情報をリアルタイムに収集するクラウド等を利用した精緻な工程管理等）</t>
  </si>
  <si>
    <t>今回、初めてICT施工を実施した</t>
  </si>
  <si>
    <t>外にも、ICT施工を実施した（している）</t>
  </si>
  <si>
    <t>次回も、ICT施工を実施したい</t>
  </si>
  <si>
    <t>著しい効果が得られた</t>
  </si>
  <si>
    <t>3次元設計データ作成</t>
  </si>
  <si>
    <t>期待していた程度の効果は得られた</t>
  </si>
  <si>
    <t>期待したほどは効果が得られなかった</t>
  </si>
  <si>
    <t>期待した効果が全く得られなかった</t>
  </si>
  <si>
    <t>3次元設計データを用いた施工シミュレーションにより、事前に施工に支障がある箇所が把握出来た。</t>
  </si>
  <si>
    <t>3次元地形データと設計データを用いて施工途中段階の排水計画をチェックできた。</t>
  </si>
  <si>
    <t>施工着手前に早期に地形データが得られたことで、具体的な施工計画検討が早期に開始できた。</t>
  </si>
  <si>
    <t>面的な出来形計測データを次段階で実施予定の工事のための現況地形データとして利用できた。</t>
  </si>
  <si>
    <t>詳細な起工測量結果により、設計変更箇所の調整が容易になった。</t>
  </si>
  <si>
    <t>レーザースキャナを土工に付随する構造物の出来形管理に活用することができた。</t>
  </si>
  <si>
    <t>ＵＡＶによる出来形の写真データを広報用資料等に利用できた。</t>
  </si>
  <si>
    <t>社内研修・講習等を行い、ＩＣＴを活用できる人材を育成することが出来た。</t>
  </si>
  <si>
    <t>会社としてＩＣＴ推進チームを設置し、人材・組織体制、機材等を含めＩＣＴ施工をバックアップする体制が整った。</t>
  </si>
  <si>
    <t>次の受注機会で再度ICT土工を導入するためには、どこを改善する必要がありますか？</t>
  </si>
  <si>
    <t>測量に先立ち設置が必須となる基準点、標定点等の設置頻度が高く、設置等に労力を要するため、設置頻度を低減してほしい</t>
  </si>
  <si>
    <t>測量した結果を面データとして取り扱うのでは無く、点群データから横断を切り出す等、横断測量のツールとして活用することも認めて欲しい。</t>
  </si>
  <si>
    <t>必要な時期にスムーズに調達することができなかった。</t>
  </si>
  <si>
    <t>発注者から3次元設計データを提供してほしい</t>
  </si>
  <si>
    <t>設計変更審査会に提出する資料として、3次元地形・設計データを2次元図面にしたものが求められ、資料作成に労力が掛かるため、3次元データの提出のみでよいことにしてほしい。</t>
  </si>
  <si>
    <t>３次元データ作成のための２次元データにミスがあり対応に苦慮した。</t>
  </si>
  <si>
    <t>縦横断図だけでは３次元設計データの作成が行えず、擦りつけ、交差する断面等の処理に苦慮した。よって､擦りつけ部等は従来施工となった。</t>
  </si>
  <si>
    <t>マシンガイダンスバックホウにて施工する上での日々の精度確認方法を簡素化してほしい。出来形を面的に評価しているのだからICT建機の精度管理は任意にしてほしい。</t>
  </si>
  <si>
    <t>2DMGや2DMCもICT活用工事として認めて欲しい。</t>
  </si>
  <si>
    <t>ＩＣＴ建機の調達について、在庫が不足するなど、必要な時期に必要な機種をスムーズに調達することができなかった。</t>
  </si>
  <si>
    <t>④3次元出来型管理等の施工管理</t>
  </si>
  <si>
    <t>発注者が出来高の根拠資料として3次元データを確認する方法や発注者向けデータビューワを提供してほしい</t>
  </si>
  <si>
    <t>出来形管理を段階的に実施しており、ＵＡＶやレーザースキャナでは非効率であるため、TS等を用いた従来の断面管理として欲しい。</t>
  </si>
  <si>
    <t>出来形管理要領どおりやっても検証点における精度を確保するのが困難で、何度も手戻りが生じた。実現可能な規定としてほしい。</t>
  </si>
  <si>
    <t>数量算出で点高法等面的な算出方法が認められているにもかかわらず、発注者から従来通りの平均断面法でしか認めてもらえなかった。</t>
  </si>
  <si>
    <t>３次元数量算出において、土工区分（片切り等）及び土質区分の設定が困難であるため、各々の算出が困難。</t>
  </si>
  <si>
    <t>設計変更を2次元図面に反映したり、出来形寸法を記入するためにTS等での断面計測を強いられているので改善して欲しい。</t>
  </si>
  <si>
    <t>沈下によりどんな計測機器をつかっても出来形管理基準に収まらなかった。</t>
  </si>
  <si>
    <t>3次元納品データの作成に労力が大きいのでデータ提出項目を減らしてほしい</t>
  </si>
  <si>
    <t>2次元図面の納品も併存しているので改善して欲しい。</t>
  </si>
  <si>
    <t>活用が部分的にとどまった理由</t>
  </si>
  <si>
    <t>出来形管理の検査は施工プロセス検査として断面毎に行うことから、1度の計測が○m3とTSの方が効率的であったため。</t>
  </si>
  <si>
    <t>隣接工区の施工後高さに応じて擦り付けるため。</t>
  </si>
  <si>
    <t>橋脚・支柱・基礎コンなどの構造物があるため。</t>
  </si>
  <si>
    <t>当該工事区域上部に障害物（○○橋、電力鉄塔等）があり、ＧＰＳの測位に支障があったため。</t>
  </si>
  <si>
    <t>出来形が水没する箇所、または水中部であったため。</t>
  </si>
  <si>
    <t>工事箇所が点在しており、ＩＣＴ施工の部分と従来施工の部分が混在していたため。</t>
  </si>
  <si>
    <t>まだＩＣＴ施工に慣れていないことから工種を限定したため。</t>
  </si>
  <si>
    <t>①3次元起工測量（ICT手法、従来手法双方に必要となる基準点測量はのぞく）</t>
  </si>
  <si>
    <t>○日程度の講習ですぐに理解できて、実際にやってみたら思いのほか簡単だった。</t>
  </si>
  <si>
    <t>従来の測量では○日程度かかる測量も○日で完了したことで施工開始時期を早めることができた。</t>
  </si>
  <si>
    <t>測量器械の据え替え回数が減少し、作業効率が上がった。</t>
  </si>
  <si>
    <t>現場作業が大幅に減ったことから作業員の負担が軽減した。（測量作業員）</t>
  </si>
  <si>
    <t>施工延長が短かったので効果があまり出なかった。</t>
  </si>
  <si>
    <t>３次元化することで事前にシミュレーションができた。</t>
  </si>
  <si>
    <t>ソフトウェアの操作習熟に時間がかかった。</t>
  </si>
  <si>
    <t>構造物が多く、３次元設計データを作成するのが困難であった。</t>
  </si>
  <si>
    <t>ハイスペックのパソコンを準備する必要がある。</t>
  </si>
  <si>
    <t>丁張り作業が無くなったため、大幅に手間が軽減した（作業員）</t>
  </si>
  <si>
    <t>出来形の精度が上がった。</t>
  </si>
  <si>
    <t>重機周りの作業が激減し、安全性が高まった。精神的負担も軽減した</t>
  </si>
  <si>
    <t>入職2年目だが、これまで熟練工でしか出来ないと考えていた法面成型作業が綺麗に出来た</t>
  </si>
  <si>
    <t>従来の測量では○日程度かかる測量も○日で完了した。</t>
  </si>
  <si>
    <t>作業員の労力が軽減され、納品データの作成時間も早くなった。</t>
  </si>
  <si>
    <t>成果物の作成・整理にかかる時間及び提出物が軽減された。</t>
  </si>
  <si>
    <t>データ量が増加したため時間がかかった。</t>
  </si>
  <si>
    <t>発注者とクラウドで工事進捗状況を共有することで、発注者への進捗説明作業が○人日分削減できた。</t>
  </si>
  <si>
    <t>発注者とのコミュニケーションが円滑となり、待ち時間が○日縮減した。</t>
  </si>
  <si>
    <t>日々の施工量がクラウドで把握でき、工程の遅延がなかった。</t>
  </si>
  <si>
    <t>ICT施工に慣れるため。</t>
  </si>
  <si>
    <t>ICT施工により現場の効率化を図ろうとしたため。</t>
  </si>
  <si>
    <t>安全性が高いため。</t>
  </si>
  <si>
    <t>排水の取り合いが事前に確認出来たため容易に排水計画ができた。</t>
  </si>
  <si>
    <t>平面でしかわからなかったことが、３次元でわかるようになったため、仕上がり状況が今まで以上に予測できた。</t>
  </si>
  <si>
    <t>ブルドーザのMC敷き均しは特筆すべきものがある。誰でも再現性を持って精度良く施工できた。</t>
  </si>
  <si>
    <t>施工の見える化が実現できた。</t>
  </si>
  <si>
    <t>土工の施工効率が上がったため、ダンプを効率的に活用するため運行管理システムによる走行状況把握を行った。</t>
  </si>
  <si>
    <t>毎月初めにドローンで定点観測を行い進捗状況を詳細に把握することができた。</t>
  </si>
  <si>
    <t>隣接工区との境界線の位置が現地で容易に復元できた。</t>
  </si>
  <si>
    <t>UAVでの撮影写真を打ち合わせ資料として使用することができた。</t>
  </si>
  <si>
    <t>地元協議の資料として使用することができた。</t>
  </si>
  <si>
    <t>出来形計測-過去の実績</t>
    <rPh sb="2" eb="3">
      <t>カタチ</t>
    </rPh>
    <phoneticPr fontId="30"/>
  </si>
  <si>
    <t>1台目_出来形計測</t>
    <phoneticPr fontId="30"/>
  </si>
  <si>
    <t>1台目_出来形計測機器の所有</t>
    <phoneticPr fontId="30"/>
  </si>
  <si>
    <t>1台目_出来形計測の外注先</t>
    <phoneticPr fontId="30"/>
  </si>
  <si>
    <t>2台目_出来形計測</t>
    <phoneticPr fontId="30"/>
  </si>
  <si>
    <t>2台目_出来形計測機器の所有</t>
    <phoneticPr fontId="30"/>
  </si>
  <si>
    <t>2台目_出来形計測の外注先</t>
    <phoneticPr fontId="30"/>
  </si>
  <si>
    <t>①使用機器：　　　　　　</t>
    <phoneticPr fontId="30"/>
  </si>
  <si>
    <t>UAV</t>
    <phoneticPr fontId="30"/>
  </si>
  <si>
    <t>TLS</t>
    <phoneticPr fontId="30"/>
  </si>
  <si>
    <t>その他（TS等）</t>
    <rPh sb="2" eb="3">
      <t>タ</t>
    </rPh>
    <rPh sb="6" eb="7">
      <t>ナド</t>
    </rPh>
    <phoneticPr fontId="30"/>
  </si>
  <si>
    <r>
      <t>1台目_出来高計測</t>
    </r>
    <r>
      <rPr>
        <sz val="11"/>
        <color theme="1"/>
        <rFont val="ＭＳ Ｐゴシック"/>
        <family val="3"/>
        <charset val="128"/>
        <scheme val="minor"/>
      </rPr>
      <t>_</t>
    </r>
    <r>
      <rPr>
        <sz val="11"/>
        <color theme="1"/>
        <rFont val="ＭＳ Ｐゴシック"/>
        <family val="3"/>
        <charset val="128"/>
        <scheme val="minor"/>
      </rPr>
      <t>機器</t>
    </r>
    <phoneticPr fontId="30"/>
  </si>
  <si>
    <t>追加</t>
    <rPh sb="0" eb="2">
      <t>ツイカ</t>
    </rPh>
    <phoneticPr fontId="30"/>
  </si>
  <si>
    <t>2台目_①使用機器：</t>
    <rPh sb="1" eb="3">
      <t>ダイメ</t>
    </rPh>
    <phoneticPr fontId="30"/>
  </si>
  <si>
    <r>
      <t>2台目_出来高計測_</t>
    </r>
    <r>
      <rPr>
        <sz val="11"/>
        <color theme="1"/>
        <rFont val="ＭＳ Ｐゴシック"/>
        <family val="3"/>
        <charset val="128"/>
        <scheme val="minor"/>
      </rPr>
      <t>機器</t>
    </r>
    <phoneticPr fontId="30"/>
  </si>
  <si>
    <t>ICT建機が効力を発揮する作業（法面整形、切土整形等）が連続的に発生する期間が少なく、ICTの調達コストに見合った時間短縮効果が得られないため。</t>
    <phoneticPr fontId="30"/>
  </si>
  <si>
    <t>起工測量にかかった費用</t>
    <phoneticPr fontId="30"/>
  </si>
  <si>
    <t>3D設計データ作成にかかった費用</t>
    <phoneticPr fontId="30"/>
  </si>
  <si>
    <t>期待していた以上の効果が得られた</t>
    <phoneticPr fontId="30"/>
  </si>
  <si>
    <r>
      <t>万円：金額を手入力　</t>
    </r>
    <r>
      <rPr>
        <sz val="9"/>
        <rFont val="ＭＳ Ｐゴシック"/>
        <family val="3"/>
        <charset val="128"/>
        <scheme val="minor"/>
      </rPr>
      <t>（自社実施分を含んだ費用）</t>
    </r>
    <phoneticPr fontId="30"/>
  </si>
  <si>
    <t>社名</t>
    <phoneticPr fontId="30"/>
  </si>
  <si>
    <t>施工番号および工事名</t>
    <rPh sb="0" eb="2">
      <t>セコウ</t>
    </rPh>
    <rPh sb="2" eb="4">
      <t>バンゴウ</t>
    </rPh>
    <phoneticPr fontId="30"/>
  </si>
  <si>
    <r>
      <t xml:space="preserve">
</t>
    </r>
    <r>
      <rPr>
        <sz val="9"/>
        <rFont val="ＭＳ Ｐゴシック"/>
        <family val="3"/>
        <charset val="128"/>
      </rPr>
      <t xml:space="preserve">※一度の作業面積がどのくらい以上でなければならないと考えるかその他欄に具体的に記載願います。
※どのような作業が連続的にどのくらいの期間発生することが必要かその他欄に具体的に記載願います。
</t>
    </r>
    <phoneticPr fontId="30"/>
  </si>
  <si>
    <t>←プルダウンから選んでください</t>
    <rPh sb="8" eb="9">
      <t>エラ</t>
    </rPh>
    <phoneticPr fontId="12"/>
  </si>
  <si>
    <t>活用した施工プロセス</t>
    <rPh sb="0" eb="2">
      <t>カツヨウ</t>
    </rPh>
    <rPh sb="4" eb="6">
      <t>セコウ</t>
    </rPh>
    <phoneticPr fontId="12"/>
  </si>
  <si>
    <t>←プルダウンから選択してください（無ければ手入力）</t>
    <rPh sb="8" eb="10">
      <t>センタク</t>
    </rPh>
    <rPh sb="17" eb="18">
      <t>ナ</t>
    </rPh>
    <rPh sb="21" eb="22">
      <t>テ</t>
    </rPh>
    <rPh sb="22" eb="24">
      <t>ニュウリョク</t>
    </rPh>
    <phoneticPr fontId="12"/>
  </si>
  <si>
    <t>万円：金額を手入力</t>
    <phoneticPr fontId="12"/>
  </si>
  <si>
    <r>
      <rPr>
        <sz val="10"/>
        <rFont val="ＭＳ Ｐゴシック"/>
        <family val="3"/>
        <charset val="128"/>
        <scheme val="minor"/>
      </rPr>
      <t>←プルダウンから選んでください</t>
    </r>
    <r>
      <rPr>
        <sz val="10"/>
        <color rgb="FF0000CC"/>
        <rFont val="ＭＳ Ｐゴシック"/>
        <family val="3"/>
        <charset val="128"/>
        <scheme val="minor"/>
      </rPr>
      <t>（外注の場合は記入不要）</t>
    </r>
    <phoneticPr fontId="30"/>
  </si>
  <si>
    <t>定性的な評価
※該当する項目に半角で「1」を記入してください。（複数回答可）</t>
    <rPh sb="15" eb="17">
      <t>ハンカク</t>
    </rPh>
    <rPh sb="22" eb="24">
      <t>キニュウ</t>
    </rPh>
    <phoneticPr fontId="12"/>
  </si>
  <si>
    <t>面的な地形の３Dデータを活用した詳細・正確な設計照査</t>
  </si>
  <si>
    <t>ＩCT建設機械を制御するための３次元設計ﾃﾞｰﾀ作成作業の効率化</t>
  </si>
  <si>
    <t>施工の効率化</t>
  </si>
  <si>
    <t>品質の向上</t>
  </si>
  <si>
    <t>出来形のバラツキ低減による仕上げ作業の効率化</t>
  </si>
  <si>
    <t>ＩＣＴ建機の稼働履歴データを用いた工事の進捗把握の効率化</t>
  </si>
  <si>
    <t>定性的な評価
※該当する項目に半角で「1」を記入してください。（複数回答可）</t>
    <phoneticPr fontId="12"/>
  </si>
  <si>
    <t>出来形部分数量算出の根拠資料作成の省略</t>
  </si>
  <si>
    <t>ＩＣＴ建設機械の施工履歴データを用いた出来高部分数量算出の省力化</t>
  </si>
  <si>
    <t>著しい効果が得られた。</t>
  </si>
  <si>
    <t>期待していた以上の効果が得られた</t>
  </si>
  <si>
    <t>期待していた程度の効果が得られた</t>
  </si>
  <si>
    <t>３次元地形データと設計データを用いて施工途中段階の排水計画をチェックできた</t>
  </si>
  <si>
    <t>施工着手前に早期に地形データが得られたことで、具体的な施工計画検討が早期に開始できた</t>
  </si>
  <si>
    <t>面的な出来形計測データが得られたことで、具体的な施工計画検討が早期に開始できた</t>
  </si>
  <si>
    <t>３次元設計データを用いた施工シミュレーションにより、事前に施工に支障がある箇所が把握できた</t>
  </si>
  <si>
    <t>詳細な起工測量結果により、設計変更箇所の調整が容易になった</t>
  </si>
  <si>
    <t>※該当する項目に半角で「1」を記入してください。（複数回答可）</t>
    <phoneticPr fontId="12"/>
  </si>
  <si>
    <t>レーザースキャナを土工に付随する構造物の出来形管理に活用することができた</t>
  </si>
  <si>
    <t>ＵＡＶによる出来形の写真データを広報用資料等に利用できた</t>
  </si>
  <si>
    <t>社内研修・講習等を行い、ＩＣＴを活用できる人材を育成することができた</t>
  </si>
  <si>
    <t>会社としてＩＣＴ推進チームを設置し、人材、組織体制、機材等を含めＩＣＴ施工をバックアップする体制が整った</t>
  </si>
  <si>
    <t>※該当する項目に半角で「1」を記入してください。
（複数回答可）</t>
    <phoneticPr fontId="2"/>
  </si>
  <si>
    <t>※該当する項目に半角で「1」を記入してください。
（複数回答可）</t>
    <phoneticPr fontId="12"/>
  </si>
  <si>
    <t>①②③④⑤</t>
  </si>
  <si>
    <t>切削オーバーレイ工</t>
    <rPh sb="0" eb="2">
      <t>セッサク</t>
    </rPh>
    <rPh sb="8" eb="9">
      <t>コウ</t>
    </rPh>
    <phoneticPr fontId="12"/>
  </si>
  <si>
    <t>浚渫工</t>
    <rPh sb="0" eb="3">
      <t>シュンセツコウ</t>
    </rPh>
    <phoneticPr fontId="12"/>
  </si>
  <si>
    <t>法面工</t>
    <rPh sb="0" eb="3">
      <t>ノリメンコウ</t>
    </rPh>
    <phoneticPr fontId="12"/>
  </si>
  <si>
    <t>外注先</t>
    <rPh sb="0" eb="3">
      <t>ガイチュウサキ</t>
    </rPh>
    <phoneticPr fontId="12"/>
  </si>
  <si>
    <t>(3D起工測量+データの処理、経費除く)</t>
    <rPh sb="15" eb="18">
      <t>ケイヒノゾ</t>
    </rPh>
    <phoneticPr fontId="30"/>
  </si>
  <si>
    <t>自社</t>
    <rPh sb="0" eb="2">
      <t>ジシャ</t>
    </rPh>
    <phoneticPr fontId="12"/>
  </si>
  <si>
    <t>コマツカスタマーサポート</t>
    <phoneticPr fontId="12"/>
  </si>
  <si>
    <t>キナン</t>
    <phoneticPr fontId="12"/>
  </si>
  <si>
    <t>トータルマスターズ</t>
    <phoneticPr fontId="12"/>
  </si>
  <si>
    <t>トプラス</t>
    <phoneticPr fontId="12"/>
  </si>
  <si>
    <t>北斗SEC</t>
    <rPh sb="0" eb="2">
      <t>ホクト</t>
    </rPh>
    <phoneticPr fontId="12"/>
  </si>
  <si>
    <t>フジコンサルタント</t>
    <phoneticPr fontId="12"/>
  </si>
  <si>
    <t>ＣＴＳ</t>
    <phoneticPr fontId="12"/>
  </si>
  <si>
    <t>ニチイコンサルタント</t>
    <phoneticPr fontId="12"/>
  </si>
  <si>
    <t>山双</t>
    <phoneticPr fontId="12"/>
  </si>
  <si>
    <t>ＣＳＳ技術開発</t>
    <phoneticPr fontId="12"/>
  </si>
  <si>
    <t>その他</t>
    <rPh sb="2" eb="3">
      <t>ホカ</t>
    </rPh>
    <phoneticPr fontId="12"/>
  </si>
  <si>
    <t>使用機器：　　　　　　</t>
    <phoneticPr fontId="12"/>
  </si>
  <si>
    <t>地盤改良機</t>
    <rPh sb="0" eb="5">
      <t>ジバンカイリョウキ</t>
    </rPh>
    <phoneticPr fontId="12"/>
  </si>
  <si>
    <t>転圧ローラー</t>
    <rPh sb="0" eb="2">
      <t>テンアツ</t>
    </rPh>
    <phoneticPr fontId="12"/>
  </si>
  <si>
    <t>③使用機械　</t>
    <phoneticPr fontId="12"/>
  </si>
  <si>
    <t>実施費： (単位：万円)</t>
    <rPh sb="0" eb="2">
      <t>ジッシ</t>
    </rPh>
    <phoneticPr fontId="12"/>
  </si>
  <si>
    <t>土工</t>
    <rPh sb="0" eb="2">
      <t>ドコウ</t>
    </rPh>
    <phoneticPr fontId="12"/>
  </si>
  <si>
    <t>舗装工</t>
    <phoneticPr fontId="12"/>
  </si>
  <si>
    <t>舗装修繕</t>
    <rPh sb="0" eb="4">
      <t>ホソウシュウゼン</t>
    </rPh>
    <phoneticPr fontId="12"/>
  </si>
  <si>
    <t>地盤改良工</t>
    <phoneticPr fontId="12"/>
  </si>
  <si>
    <t>複数の工種</t>
    <rPh sb="0" eb="2">
      <t>フクスウ</t>
    </rPh>
    <rPh sb="3" eb="5">
      <t>コウシュ</t>
    </rPh>
    <phoneticPr fontId="12"/>
  </si>
  <si>
    <t>その他ＩＣＴ活用工事についてご意見をお聞かせください。</t>
    <rPh sb="2" eb="3">
      <t>ホカ</t>
    </rPh>
    <rPh sb="6" eb="10">
      <t>カツヨウコウジ</t>
    </rPh>
    <rPh sb="15" eb="17">
      <t>イケン</t>
    </rPh>
    <rPh sb="19" eb="20">
      <t>キ</t>
    </rPh>
    <phoneticPr fontId="12"/>
  </si>
  <si>
    <t>自社、外注の区分</t>
    <phoneticPr fontId="12"/>
  </si>
  <si>
    <t>人・日：ＩＣＴでののべ作業工数（自動入力）</t>
    <phoneticPr fontId="12"/>
  </si>
  <si>
    <t>その他（セルに記入してください）</t>
    <rPh sb="2" eb="3">
      <t>ホカ</t>
    </rPh>
    <rPh sb="7" eb="9">
      <t>キニュウ</t>
    </rPh>
    <phoneticPr fontId="12"/>
  </si>
  <si>
    <t>施工者情報</t>
    <phoneticPr fontId="12"/>
  </si>
  <si>
    <t>←記載してください（自社の場合不要）</t>
    <rPh sb="1" eb="3">
      <t>キサイ</t>
    </rPh>
    <rPh sb="10" eb="12">
      <t>ジシャ</t>
    </rPh>
    <rPh sb="13" eb="17">
      <t>バアイフヨウ</t>
    </rPh>
    <phoneticPr fontId="12"/>
  </si>
  <si>
    <t>実施費： (単位：万)</t>
    <rPh sb="0" eb="2">
      <t>ジッシ</t>
    </rPh>
    <phoneticPr fontId="12"/>
  </si>
  <si>
    <t>万円：金額を手入力(外注の場合は契約金額）</t>
    <rPh sb="10" eb="12">
      <t>ガイチュウ</t>
    </rPh>
    <rPh sb="13" eb="15">
      <t>バアイ</t>
    </rPh>
    <rPh sb="16" eb="20">
      <t>ケイヤクキンガク</t>
    </rPh>
    <phoneticPr fontId="12"/>
  </si>
  <si>
    <t>外注の場合会社名を記載：</t>
    <rPh sb="0" eb="2">
      <t>ガイチュウ</t>
    </rPh>
    <rPh sb="3" eb="5">
      <t>バアイ</t>
    </rPh>
    <rPh sb="5" eb="8">
      <t>カイシャメイ</t>
    </rPh>
    <rPh sb="9" eb="11">
      <t>キサイ</t>
    </rPh>
    <phoneticPr fontId="12"/>
  </si>
  <si>
    <t>⑤３次元データの納品</t>
    <rPh sb="2" eb="4">
      <t>ジゲン</t>
    </rPh>
    <rPh sb="8" eb="10">
      <t>ノウヒン</t>
    </rPh>
    <phoneticPr fontId="12"/>
  </si>
  <si>
    <t>外注の場合会社名を記載</t>
    <phoneticPr fontId="12"/>
  </si>
  <si>
    <t>←記載してください（自社の場合不要）</t>
    <phoneticPr fontId="12"/>
  </si>
  <si>
    <t>実施費： (単位：万円）</t>
    <rPh sb="0" eb="3">
      <t>ジッシヒ</t>
    </rPh>
    <phoneticPr fontId="12"/>
  </si>
  <si>
    <t>その他（よろしければ自由記入欄でご意見をお聞かせください）</t>
    <phoneticPr fontId="12"/>
  </si>
  <si>
    <t xml:space="preserve">ICT活用工事の採算性についてご自由に記入ください
</t>
    <rPh sb="3" eb="7">
      <t>カツヨウコウジ</t>
    </rPh>
    <rPh sb="8" eb="11">
      <t>サイサンセイ</t>
    </rPh>
    <phoneticPr fontId="12"/>
  </si>
  <si>
    <t>施工検討開始時期の早期化</t>
    <phoneticPr fontId="12"/>
  </si>
  <si>
    <t>その他（詳細をご記入ください）　</t>
    <phoneticPr fontId="12"/>
  </si>
  <si>
    <t>（３）ICT活用工事の導入効果の調査</t>
    <rPh sb="6" eb="10">
      <t>カツヨウコウジ</t>
    </rPh>
    <phoneticPr fontId="12"/>
  </si>
  <si>
    <t>活用した工種</t>
    <rPh sb="0" eb="2">
      <t>カツヨウ</t>
    </rPh>
    <rPh sb="4" eb="6">
      <t>コウシュ</t>
    </rPh>
    <phoneticPr fontId="12"/>
  </si>
  <si>
    <t>万円：金額を手入力(外注の場合は外注先に支払った金額（税抜）、自社の場合は実施に要した費用）</t>
    <rPh sb="10" eb="12">
      <t>ガイチュウ</t>
    </rPh>
    <rPh sb="13" eb="15">
      <t>バアイ</t>
    </rPh>
    <rPh sb="16" eb="19">
      <t>ガイチュウサキ</t>
    </rPh>
    <rPh sb="20" eb="22">
      <t>シハラ</t>
    </rPh>
    <rPh sb="24" eb="26">
      <t>キンガク</t>
    </rPh>
    <rPh sb="27" eb="29">
      <t>ゼイヌ</t>
    </rPh>
    <rPh sb="31" eb="33">
      <t>ジシャ</t>
    </rPh>
    <rPh sb="34" eb="36">
      <t>バアイ</t>
    </rPh>
    <rPh sb="37" eb="39">
      <t>ジッシ</t>
    </rPh>
    <rPh sb="40" eb="41">
      <t>ヨウ</t>
    </rPh>
    <rPh sb="43" eb="45">
      <t>ヒヨウ</t>
    </rPh>
    <phoneticPr fontId="12"/>
  </si>
  <si>
    <t>三重県津市広明町13番地</t>
    <rPh sb="0" eb="3">
      <t>ミエケン</t>
    </rPh>
    <rPh sb="3" eb="5">
      <t>ツシ</t>
    </rPh>
    <rPh sb="5" eb="8">
      <t>コウメイチョウ</t>
    </rPh>
    <rPh sb="10" eb="12">
      <t>バンチ</t>
    </rPh>
    <phoneticPr fontId="12"/>
  </si>
  <si>
    <t>道路</t>
  </si>
  <si>
    <t>土工</t>
  </si>
  <si>
    <t>株式会社　技術管理</t>
    <rPh sb="0" eb="4">
      <t>カブシキガイシャ</t>
    </rPh>
    <rPh sb="5" eb="7">
      <t>ギジュツ</t>
    </rPh>
    <rPh sb="7" eb="9">
      <t>カンリ</t>
    </rPh>
    <phoneticPr fontId="12"/>
  </si>
  <si>
    <t>技術　管理</t>
    <rPh sb="0" eb="2">
      <t>ギジュツ</t>
    </rPh>
    <rPh sb="3" eb="5">
      <t>カンリ</t>
    </rPh>
    <phoneticPr fontId="12"/>
  </si>
  <si>
    <t>株式会社　○○</t>
    <rPh sb="0" eb="4">
      <t>カブシキガイシャ</t>
    </rPh>
    <phoneticPr fontId="12"/>
  </si>
  <si>
    <t>例）○日程度の講習ですぐに理解できて、実際にやってみたら思いのほか簡単だった。
例）３次元化することで事前にシミュレーションができた。
例）ソフトウェアの操作習熟に時間がかかった。
例）構造物が多く、３次元設計データを作成するのが困難であった。
例）ハイスペックのパソコンを準備する必要がある。</t>
    <phoneticPr fontId="12"/>
  </si>
  <si>
    <t>例）毎月初めにドローンで定点観測を行い進捗状況を詳細に把握することができた。
例）UAVでの撮影写真を打ち合わせ資料として使用することができた。
例）地元協議の資料として使用することができた。
例）測量の精度は十分確保できるので、標定点や検証点の設置頻度を減らして欲しい。</t>
    <rPh sb="97" eb="98">
      <t>レイ</t>
    </rPh>
    <rPh sb="99" eb="101">
      <t>ソクリョウ</t>
    </rPh>
    <rPh sb="102" eb="104">
      <t>セイド</t>
    </rPh>
    <rPh sb="105" eb="109">
      <t>ジュウブンカクホ</t>
    </rPh>
    <rPh sb="115" eb="118">
      <t>ヒョウテイテン</t>
    </rPh>
    <rPh sb="119" eb="122">
      <t>ケンショウテン</t>
    </rPh>
    <rPh sb="123" eb="127">
      <t>セッチヒンド</t>
    </rPh>
    <rPh sb="128" eb="129">
      <t>ヘ</t>
    </rPh>
    <rPh sb="132" eb="133">
      <t>ホ</t>
    </rPh>
    <phoneticPr fontId="12"/>
  </si>
  <si>
    <t>②3次元設計データの作成</t>
    <phoneticPr fontId="12"/>
  </si>
  <si>
    <t>②3次元設計データの作成</t>
    <phoneticPr fontId="12"/>
  </si>
  <si>
    <t>例）排水の取り合いが事前に確認出来たため容易に排水計画が出来た。
例）平面でしかわからなかったことが、３次元でわかるようになったため、仕上がり状況が今まで以上に予測できた。
例）施工の見える化が実現できた。
例）隣接工区との境界線の位置が現地で容易に復元できた。
例）従来発注図の横断図・縦断図の整合が出来ていない場合があるので、まず発注者で確実に照査して欲しい。</t>
    <phoneticPr fontId="12"/>
  </si>
  <si>
    <t>例）今後もさらなるICT人材育成のため社内研修や講習等の取り組みが必要。
例）若手の技術者が３次元データの設計に興味を持ったためモチベーションが高まった。
例）ハローワークのリクルートに役立った。</t>
    <rPh sb="72" eb="73">
      <t>タカ</t>
    </rPh>
    <phoneticPr fontId="12"/>
  </si>
  <si>
    <t>←プルダウンから選択してください(１工種1様式記入）</t>
    <rPh sb="8" eb="10">
      <t>センタク</t>
    </rPh>
    <rPh sb="18" eb="20">
      <t>コウシュ</t>
    </rPh>
    <rPh sb="21" eb="23">
      <t>ヨウシキ</t>
    </rPh>
    <rPh sb="23" eb="25">
      <t>キニュウ</t>
    </rPh>
    <phoneticPr fontId="12"/>
  </si>
  <si>
    <t>モーターグレーダ</t>
    <phoneticPr fontId="12"/>
  </si>
  <si>
    <t>路面切削機</t>
    <rPh sb="0" eb="2">
      <t>ロメン</t>
    </rPh>
    <rPh sb="2" eb="4">
      <t>セッサク</t>
    </rPh>
    <rPh sb="4" eb="5">
      <t>キ</t>
    </rPh>
    <phoneticPr fontId="12"/>
  </si>
  <si>
    <t>人：従来手法での日当り所要人工を手入力</t>
    <rPh sb="8" eb="10">
      <t>ニチアタ</t>
    </rPh>
    <phoneticPr fontId="12"/>
  </si>
  <si>
    <t>人：ＩＣＴでの日当り所要人工を手入力</t>
    <phoneticPr fontId="12"/>
  </si>
  <si>
    <t>人：従来手法での日当り所要人工を手入力</t>
    <phoneticPr fontId="12"/>
  </si>
  <si>
    <t>人：出来形計測の日当り所要人工</t>
    <phoneticPr fontId="12"/>
  </si>
  <si>
    <t xml:space="preserve">施工数量（切土量や盛土量など）の算出の自動化 </t>
    <rPh sb="0" eb="4">
      <t>セコウスウリョウ</t>
    </rPh>
    <phoneticPr fontId="12"/>
  </si>
  <si>
    <t>施工数量（切土量や盛土量など）の算出精度の向上</t>
    <phoneticPr fontId="12"/>
  </si>
  <si>
    <t>従来建機の施工日数</t>
    <rPh sb="0" eb="4">
      <t>ジュウライケンキ</t>
    </rPh>
    <phoneticPr fontId="12"/>
  </si>
  <si>
    <t>従来手法での出来形計測（当該工事と同等の数量・条件を想定し、ご記入ください）</t>
    <rPh sb="0" eb="4">
      <t>ジュウライシュホウ</t>
    </rPh>
    <phoneticPr fontId="12"/>
  </si>
  <si>
    <t>従来手法での出来形管理資料作成（当該工事と同等の数量・条件を想定し、ご記入ください）</t>
    <rPh sb="6" eb="13">
      <t>デキガタカンリシリョウ</t>
    </rPh>
    <rPh sb="13" eb="15">
      <t>サクセイ</t>
    </rPh>
    <phoneticPr fontId="30"/>
  </si>
  <si>
    <t>ICT手法での出来形管理資料作成</t>
    <rPh sb="7" eb="10">
      <t>デキガタ</t>
    </rPh>
    <rPh sb="10" eb="12">
      <t>カンリ</t>
    </rPh>
    <rPh sb="12" eb="14">
      <t>シリョウ</t>
    </rPh>
    <rPh sb="14" eb="16">
      <t>サクセイ</t>
    </rPh>
    <phoneticPr fontId="30"/>
  </si>
  <si>
    <t>①３次元起工測量
※該当する項目に半角で「1」を記入してください。</t>
    <rPh sb="2" eb="4">
      <t>ジゲン</t>
    </rPh>
    <rPh sb="4" eb="6">
      <t>キコウ</t>
    </rPh>
    <rPh sb="6" eb="8">
      <t>ソクリョウ</t>
    </rPh>
    <phoneticPr fontId="2"/>
  </si>
  <si>
    <t>②３次元設計データ作成
※該当する項目に半角で「1」を記入してください。</t>
    <rPh sb="2" eb="4">
      <t>ジゲン</t>
    </rPh>
    <rPh sb="4" eb="6">
      <t>セッケイ</t>
    </rPh>
    <rPh sb="9" eb="11">
      <t>サクセイ</t>
    </rPh>
    <phoneticPr fontId="2"/>
  </si>
  <si>
    <t>③ICT建設機械による施工
※該当する項目に半角で「1」を記入してください。</t>
    <rPh sb="4" eb="6">
      <t>ケンセツ</t>
    </rPh>
    <rPh sb="6" eb="8">
      <t>キカイ</t>
    </rPh>
    <rPh sb="11" eb="13">
      <t>セコウ</t>
    </rPh>
    <phoneticPr fontId="2"/>
  </si>
  <si>
    <t>④３次元出来形管理等の施工管理
※該当する項目に半角で「1」を記入してください。</t>
    <rPh sb="2" eb="4">
      <t>ジゲン</t>
    </rPh>
    <rPh sb="4" eb="7">
      <t>デキガタ</t>
    </rPh>
    <rPh sb="7" eb="10">
      <t>カンリトウ</t>
    </rPh>
    <rPh sb="11" eb="15">
      <t>セコウカンリ</t>
    </rPh>
    <phoneticPr fontId="2"/>
  </si>
  <si>
    <t>⑤３次元データの納品
※該当する項目に半角で「1」を記入してください。</t>
    <rPh sb="2" eb="4">
      <t>ジゲン</t>
    </rPh>
    <rPh sb="8" eb="10">
      <t>ノウヒン</t>
    </rPh>
    <phoneticPr fontId="2"/>
  </si>
  <si>
    <t>（４）ＩＣＴ活用工事の評価</t>
    <rPh sb="6" eb="8">
      <t>カツヨウ</t>
    </rPh>
    <rPh sb="8" eb="10">
      <t>コウジ</t>
    </rPh>
    <rPh sb="11" eb="13">
      <t>ヒョウカ</t>
    </rPh>
    <phoneticPr fontId="12"/>
  </si>
  <si>
    <t>ICT施工は従来施工と比べて採算がとれる</t>
    <rPh sb="3" eb="5">
      <t>セコウ</t>
    </rPh>
    <rPh sb="6" eb="8">
      <t>ジュウライ</t>
    </rPh>
    <rPh sb="8" eb="10">
      <t>セコウ</t>
    </rPh>
    <rPh sb="14" eb="16">
      <t>サイサン</t>
    </rPh>
    <phoneticPr fontId="12"/>
  </si>
  <si>
    <t>ICT施工は従来施工と比べて採算がとれない</t>
    <phoneticPr fontId="12"/>
  </si>
  <si>
    <t>ICT施工実施に関する意向
（選択回答・自由記入）
※該当する項目に半角で「1」を記入してください。</t>
    <rPh sb="15" eb="17">
      <t>センタク</t>
    </rPh>
    <phoneticPr fontId="12"/>
  </si>
  <si>
    <t xml:space="preserve">ICT施工の意向について自由に記入ください
</t>
    <rPh sb="3" eb="5">
      <t>セコウ</t>
    </rPh>
    <rPh sb="6" eb="8">
      <t>イコウ</t>
    </rPh>
    <rPh sb="12" eb="14">
      <t>ジユウ</t>
    </rPh>
    <phoneticPr fontId="12"/>
  </si>
  <si>
    <t>次回のＩＣＴ施工の実施はわからない</t>
    <rPh sb="9" eb="11">
      <t>ジッシ</t>
    </rPh>
    <phoneticPr fontId="12"/>
  </si>
  <si>
    <t>④3次元出来形管理等の施工管理、⑤3次元データの納品</t>
    <phoneticPr fontId="12"/>
  </si>
  <si>
    <t>次回のＩＣＴ施工は実施したくない</t>
    <rPh sb="9" eb="11">
      <t>ジッシ</t>
    </rPh>
    <phoneticPr fontId="12"/>
  </si>
  <si>
    <t>（５）各施工プロセス等についての自由記載</t>
    <rPh sb="3" eb="6">
      <t>カクセコウ</t>
    </rPh>
    <rPh sb="10" eb="11">
      <t>トウ</t>
    </rPh>
    <rPh sb="16" eb="20">
      <t>ジユウキサイ</t>
    </rPh>
    <phoneticPr fontId="12"/>
  </si>
  <si>
    <t>使用機械（１）</t>
    <phoneticPr fontId="12"/>
  </si>
  <si>
    <t>使用機械（２）　</t>
    <phoneticPr fontId="12"/>
  </si>
  <si>
    <t>①３次元起工測量</t>
    <rPh sb="2" eb="4">
      <t>ジゲン</t>
    </rPh>
    <rPh sb="4" eb="6">
      <t>キコウ</t>
    </rPh>
    <phoneticPr fontId="12"/>
  </si>
  <si>
    <t>②３次元設計データ作成</t>
    <rPh sb="2" eb="4">
      <t>ジゲン</t>
    </rPh>
    <phoneticPr fontId="12"/>
  </si>
  <si>
    <t>日・台：のべ建機稼働日数（実績より推定し入力）</t>
    <rPh sb="13" eb="15">
      <t>ジッセキ</t>
    </rPh>
    <rPh sb="17" eb="19">
      <t>スイテイ</t>
    </rPh>
    <rPh sb="20" eb="22">
      <t>ニュウリョク</t>
    </rPh>
    <phoneticPr fontId="12"/>
  </si>
  <si>
    <t>日：現場で建機を拘束した日数</t>
    <phoneticPr fontId="12"/>
  </si>
  <si>
    <t>日・台：のべ建機稼働日数（実績より入力）</t>
    <phoneticPr fontId="12"/>
  </si>
  <si>
    <t>次回もなるべくＩＣＴ施工を実施したい</t>
    <rPh sb="13" eb="15">
      <t>ジッシ</t>
    </rPh>
    <phoneticPr fontId="12"/>
  </si>
  <si>
    <t>059-224-2918</t>
  </si>
  <si>
    <t>gijyutsu@pref.mie.lg.jp</t>
  </si>
  <si>
    <t>その他（詳細をご記入ください）　</t>
  </si>
  <si>
    <t>504-00000　主要地方道○○○○線（○○拡幅）道路改良工事</t>
    <rPh sb="10" eb="14">
      <t>シュヨウチホウ</t>
    </rPh>
    <rPh sb="14" eb="15">
      <t>ドウ</t>
    </rPh>
    <rPh sb="19" eb="20">
      <t>セン</t>
    </rPh>
    <rPh sb="23" eb="25">
      <t>カクフク</t>
    </rPh>
    <rPh sb="26" eb="32">
      <t>ドウロカイリョウコウジ</t>
    </rPh>
    <phoneticPr fontId="12"/>
  </si>
  <si>
    <t>浚渫工</t>
    <rPh sb="0" eb="3">
      <t>シュンセツコウ</t>
    </rPh>
    <phoneticPr fontId="12"/>
  </si>
  <si>
    <t>個</t>
    <rPh sb="0" eb="1">
      <t>コ</t>
    </rPh>
    <phoneticPr fontId="12"/>
  </si>
  <si>
    <t>ブロック積工</t>
    <rPh sb="4" eb="6">
      <t>ヅミコウ</t>
    </rPh>
    <phoneticPr fontId="12"/>
  </si>
  <si>
    <t>捨石工</t>
    <rPh sb="0" eb="2">
      <t>ステイシ</t>
    </rPh>
    <rPh sb="2" eb="3">
      <t>コウ</t>
    </rPh>
    <phoneticPr fontId="12"/>
  </si>
  <si>
    <t>捨石均し工</t>
    <rPh sb="0" eb="2">
      <t>ステイシ</t>
    </rPh>
    <rPh sb="2" eb="3">
      <t>ナラ</t>
    </rPh>
    <rPh sb="4" eb="5">
      <t>コウ</t>
    </rPh>
    <phoneticPr fontId="12"/>
  </si>
  <si>
    <t>ブロック据付工</t>
    <rPh sb="4" eb="7">
      <t>スエツケコウ</t>
    </rPh>
    <phoneticPr fontId="12"/>
  </si>
  <si>
    <t>舗装工(路盤工）</t>
    <rPh sb="4" eb="7">
      <t>ロバンコウ</t>
    </rPh>
    <phoneticPr fontId="12"/>
  </si>
  <si>
    <t>舗装工(不陸整正）</t>
    <rPh sb="4" eb="8">
      <t>フリクセイセイ</t>
    </rPh>
    <phoneticPr fontId="12"/>
  </si>
  <si>
    <t>舗装工（表層・基層工）</t>
    <rPh sb="0" eb="3">
      <t>ホソウコウ</t>
    </rPh>
    <rPh sb="4" eb="6">
      <t>ヒョウソウ</t>
    </rPh>
    <rPh sb="7" eb="10">
      <t>キソウコウ</t>
    </rPh>
    <phoneticPr fontId="12"/>
  </si>
  <si>
    <t xml:space="preserve">切土量や盛土量の算出の自動化 </t>
    <phoneticPr fontId="12"/>
  </si>
  <si>
    <t>切土量や盛土量の算出精度の向上</t>
    <phoneticPr fontId="12"/>
  </si>
  <si>
    <t>③ICT建設機械による施工</t>
    <phoneticPr fontId="12"/>
  </si>
  <si>
    <t>ICT施工</t>
    <phoneticPr fontId="12"/>
  </si>
  <si>
    <t>：履行期間（変更があった場合は最終）</t>
    <phoneticPr fontId="12"/>
  </si>
  <si>
    <t>：ＩＣＴ建機が現場で稼働した期間</t>
    <rPh sb="14" eb="16">
      <t>キカン</t>
    </rPh>
    <phoneticPr fontId="12"/>
  </si>
  <si>
    <t>施工延長</t>
    <rPh sb="0" eb="2">
      <t>セコウ</t>
    </rPh>
    <phoneticPr fontId="12"/>
  </si>
  <si>
    <t>（２）使用機器・建機の調査</t>
    <rPh sb="8" eb="10">
      <t>ケンキ</t>
    </rPh>
    <phoneticPr fontId="12"/>
  </si>
  <si>
    <t>Ｑ１　使用したＩＣＴ機器・ＩＣＴ建機を教えてください。</t>
    <rPh sb="16" eb="18">
      <t>ケンキ</t>
    </rPh>
    <phoneticPr fontId="12"/>
  </si>
  <si>
    <t>③ＩＣＴ建設機械による施工</t>
    <phoneticPr fontId="12"/>
  </si>
  <si>
    <r>
      <t>システム初期費</t>
    </r>
    <r>
      <rPr>
        <sz val="11"/>
        <rFont val="ＭＳ Ｐゴシック"/>
        <family val="3"/>
        <charset val="128"/>
      </rPr>
      <t xml:space="preserve">
： (単位：万円)</t>
    </r>
    <phoneticPr fontId="12"/>
  </si>
  <si>
    <r>
      <t>システム初期</t>
    </r>
    <r>
      <rPr>
        <sz val="11"/>
        <rFont val="ＭＳ Ｐゴシック"/>
        <family val="3"/>
        <charset val="128"/>
      </rPr>
      <t xml:space="preserve">
： (単位：万円)</t>
    </r>
    <phoneticPr fontId="12"/>
  </si>
  <si>
    <r>
      <t>④３次元出来形管理</t>
    </r>
    <r>
      <rPr>
        <sz val="11"/>
        <color rgb="FFFF0000"/>
        <rFont val="ＭＳ Ｐゴシック"/>
        <family val="3"/>
        <charset val="128"/>
      </rPr>
      <t xml:space="preserve">
</t>
    </r>
    <r>
      <rPr>
        <sz val="11"/>
        <rFont val="ＭＳ Ｐゴシック"/>
        <family val="3"/>
        <charset val="128"/>
      </rPr>
      <t>⑤３次元データの納品</t>
    </r>
    <phoneticPr fontId="12"/>
  </si>
  <si>
    <t>Ｑ２　下記の①～⑤について、ICT活用工事導入によってお感じになった効果をお答えください。</t>
    <phoneticPr fontId="12"/>
  </si>
  <si>
    <t>測量面積</t>
    <rPh sb="0" eb="2">
      <t>ソクリョウ</t>
    </rPh>
    <phoneticPr fontId="12"/>
  </si>
  <si>
    <t>人・日：ICT手法でののべ作業工数（自動入力）</t>
    <phoneticPr fontId="12"/>
  </si>
  <si>
    <t>Q4　ICT活用工事の採算性について評価してください。</t>
    <phoneticPr fontId="12"/>
  </si>
  <si>
    <t>Q5　その他（次回のICT施工実施に関する意向について）</t>
    <phoneticPr fontId="12"/>
  </si>
  <si>
    <t>ｍ２：測量面積を手入力</t>
    <phoneticPr fontId="12"/>
  </si>
  <si>
    <r>
      <t>建機費用</t>
    </r>
    <r>
      <rPr>
        <sz val="11"/>
        <rFont val="ＭＳ Ｐゴシック"/>
        <family val="3"/>
        <charset val="128"/>
      </rPr>
      <t>：（単位：万円）</t>
    </r>
    <rPh sb="0" eb="2">
      <t>ケンキ</t>
    </rPh>
    <phoneticPr fontId="12"/>
  </si>
  <si>
    <r>
      <t>建機費用</t>
    </r>
    <r>
      <rPr>
        <sz val="11"/>
        <color rgb="FFFF0000"/>
        <rFont val="ＭＳ Ｐゴシック"/>
        <family val="3"/>
        <charset val="128"/>
      </rPr>
      <t>※２</t>
    </r>
    <r>
      <rPr>
        <sz val="11"/>
        <rFont val="ＭＳ Ｐゴシック"/>
        <family val="3"/>
        <charset val="128"/>
      </rPr>
      <t>：（単位：万円）</t>
    </r>
    <rPh sb="0" eb="2">
      <t>ケンキ</t>
    </rPh>
    <phoneticPr fontId="12"/>
  </si>
  <si>
    <r>
      <t>①3次元起工測量</t>
    </r>
    <r>
      <rPr>
        <b/>
        <sz val="11"/>
        <color rgb="FFFF0000"/>
        <rFont val="ＭＳ Ｐゴシック"/>
        <family val="3"/>
        <charset val="128"/>
        <scheme val="minor"/>
      </rPr>
      <t>（</t>
    </r>
    <r>
      <rPr>
        <b/>
        <sz val="11"/>
        <color rgb="FFFF0000"/>
        <rFont val="ＭＳ Ｐゴシック"/>
        <family val="3"/>
        <charset val="128"/>
      </rPr>
      <t>基準点測量はICT手法、従来手法双方に必要となるため除く）</t>
    </r>
    <rPh sb="35" eb="36">
      <t>ノゾ</t>
    </rPh>
    <phoneticPr fontId="12"/>
  </si>
  <si>
    <t>ICT施工は従来施工と比べて採算性は同程度である</t>
    <rPh sb="3" eb="5">
      <t>セコウ</t>
    </rPh>
    <rPh sb="6" eb="8">
      <t>ジュウライ</t>
    </rPh>
    <rPh sb="8" eb="10">
      <t>セコウ</t>
    </rPh>
    <rPh sb="14" eb="16">
      <t>サイサン</t>
    </rPh>
    <rPh sb="16" eb="17">
      <t>セイ</t>
    </rPh>
    <rPh sb="18" eb="21">
      <t>ドウテイド</t>
    </rPh>
    <phoneticPr fontId="12"/>
  </si>
  <si>
    <t>次回もＩＣＴ施工を実施したい</t>
    <phoneticPr fontId="12"/>
  </si>
  <si>
    <r>
      <t xml:space="preserve">①３次元起工測量の費用について
</t>
    </r>
    <r>
      <rPr>
        <sz val="8"/>
        <rFont val="ＭＳ Ｐゴシック"/>
        <family val="3"/>
        <charset val="128"/>
        <scheme val="minor"/>
      </rPr>
      <t>※該当する項目に半角で「1」を記入してください。</t>
    </r>
    <rPh sb="2" eb="8">
      <t>ジゲンキコウソクリョウ</t>
    </rPh>
    <rPh sb="9" eb="11">
      <t>ヒヨウ</t>
    </rPh>
    <phoneticPr fontId="2"/>
  </si>
  <si>
    <r>
      <t xml:space="preserve">③ＩＣＴ建機による施工の費用について
</t>
    </r>
    <r>
      <rPr>
        <sz val="8"/>
        <rFont val="ＭＳ Ｐゴシック"/>
        <family val="3"/>
        <charset val="128"/>
        <scheme val="minor"/>
      </rPr>
      <t>※該当する項目に半角で「1」を記入してください。</t>
    </r>
    <rPh sb="4" eb="6">
      <t>ケンキ</t>
    </rPh>
    <rPh sb="9" eb="11">
      <t>セコウ</t>
    </rPh>
    <rPh sb="12" eb="14">
      <t>ヒヨウ</t>
    </rPh>
    <phoneticPr fontId="2"/>
  </si>
  <si>
    <r>
      <rPr>
        <sz val="10"/>
        <rFont val="ＭＳ Ｐゴシック"/>
        <family val="3"/>
        <charset val="128"/>
        <scheme val="minor"/>
      </rPr>
      <t>②３次元設計データの作成の費用について</t>
    </r>
    <r>
      <rPr>
        <sz val="11"/>
        <rFont val="ＭＳ Ｐゴシック"/>
        <family val="3"/>
        <charset val="128"/>
        <scheme val="minor"/>
      </rPr>
      <t xml:space="preserve">
</t>
    </r>
    <r>
      <rPr>
        <sz val="8"/>
        <rFont val="ＭＳ Ｐゴシック"/>
        <family val="3"/>
        <charset val="128"/>
        <scheme val="minor"/>
      </rPr>
      <t>※該当する項目に半角で「1」を記入してください。</t>
    </r>
    <rPh sb="2" eb="4">
      <t>ジゲン</t>
    </rPh>
    <rPh sb="4" eb="6">
      <t>セッケイ</t>
    </rPh>
    <rPh sb="10" eb="12">
      <t>サクセイ</t>
    </rPh>
    <rPh sb="13" eb="15">
      <t>ヒヨウ</t>
    </rPh>
    <phoneticPr fontId="2"/>
  </si>
  <si>
    <t>ＩＣＴ活用工事全体の費用について
（選択回答・自由記入）
※該当する項目に半角で「1」を記入してください。</t>
    <rPh sb="3" eb="7">
      <t>カツヨウコウジ</t>
    </rPh>
    <rPh sb="7" eb="9">
      <t>ゼンタイ</t>
    </rPh>
    <rPh sb="10" eb="12">
      <t>ヒヨウ</t>
    </rPh>
    <phoneticPr fontId="2"/>
  </si>
  <si>
    <t>定性的な評価
※該当する項目に半角で「1」を記入してください。（複数回答可・自由記入）</t>
    <phoneticPr fontId="12"/>
  </si>
  <si>
    <t>定性的な評価
※該当する項目に半角で「1」を記入してください。（複数回答可・自由記入）</t>
    <rPh sb="15" eb="17">
      <t>ハンカク</t>
    </rPh>
    <rPh sb="22" eb="24">
      <t>キニュウ</t>
    </rPh>
    <phoneticPr fontId="12"/>
  </si>
  <si>
    <r>
      <t xml:space="preserve">④３次元出来形管理、⑤３次元データの納品の費用について
</t>
    </r>
    <r>
      <rPr>
        <sz val="8"/>
        <rFont val="ＭＳ Ｐゴシック"/>
        <family val="3"/>
        <charset val="128"/>
        <scheme val="minor"/>
      </rPr>
      <t>※該当項目に半角「1」を記入</t>
    </r>
    <rPh sb="2" eb="4">
      <t>ジゲン</t>
    </rPh>
    <rPh sb="4" eb="7">
      <t>デキガタ</t>
    </rPh>
    <rPh sb="7" eb="9">
      <t>カンリ</t>
    </rPh>
    <rPh sb="12" eb="14">
      <t>ジゲン</t>
    </rPh>
    <rPh sb="18" eb="20">
      <t>ノウヒン</t>
    </rPh>
    <rPh sb="21" eb="23">
      <t>ヒヨウ</t>
    </rPh>
    <rPh sb="34" eb="36">
      <t>ハンカク</t>
    </rPh>
    <phoneticPr fontId="2"/>
  </si>
  <si>
    <r>
      <t xml:space="preserve">従来施工
（当該工事と同等の数量・条件を想定し、ご記入ください）
</t>
    </r>
    <r>
      <rPr>
        <sz val="11"/>
        <color rgb="FFFF0000"/>
        <rFont val="ＭＳ Ｐゴシック"/>
        <family val="3"/>
        <charset val="128"/>
      </rPr>
      <t>※内業、外業の合計</t>
    </r>
    <rPh sb="2" eb="4">
      <t>セコウ</t>
    </rPh>
    <phoneticPr fontId="12"/>
  </si>
  <si>
    <r>
      <t xml:space="preserve">ICT施工
</t>
    </r>
    <r>
      <rPr>
        <sz val="11"/>
        <color rgb="FFFF0000"/>
        <rFont val="ＭＳ Ｐゴシック"/>
        <family val="3"/>
        <charset val="128"/>
      </rPr>
      <t>※内業、外業の合計</t>
    </r>
    <rPh sb="3" eb="5">
      <t>セコウ</t>
    </rPh>
    <phoneticPr fontId="12"/>
  </si>
  <si>
    <t>地形と写真の立体可視化による工事関係者への説明等の高度化</t>
    <rPh sb="8" eb="10">
      <t>カシ</t>
    </rPh>
    <rPh sb="9" eb="10">
      <t>シ</t>
    </rPh>
    <phoneticPr fontId="12"/>
  </si>
  <si>
    <t>丁張り設置の為の準備計算（TS出来形管理の場合は基本設計データ作成時間も含む）</t>
    <rPh sb="36" eb="37">
      <t>フク</t>
    </rPh>
    <phoneticPr fontId="12"/>
  </si>
  <si>
    <t>人・日：従来手法でののべ作業工数（自動入力）</t>
    <phoneticPr fontId="12"/>
  </si>
  <si>
    <t>日：出来形管理資料作成日数</t>
    <phoneticPr fontId="12"/>
  </si>
  <si>
    <t>人：出来形管理資料作成の日当り所要人工</t>
    <phoneticPr fontId="12"/>
  </si>
  <si>
    <t>３次元測量技術を活用した検査による実地検査の一部省略</t>
    <phoneticPr fontId="12"/>
  </si>
  <si>
    <t>３次元測量技術を活用した検査による実地検査の一部省略</t>
    <phoneticPr fontId="12"/>
  </si>
  <si>
    <t>例）作業員の労力が軽減され、納品データの作成時間も短くなった。
例）成果物の作成・整理にかかる時間及び提出物が軽減された。
例）データ量が増加したため時間がかかった。</t>
    <rPh sb="25" eb="26">
      <t>ミジカ</t>
    </rPh>
    <phoneticPr fontId="12"/>
  </si>
  <si>
    <t>Q3　ICTを活用したプロセスについて、満足度を５段階で評価してください。</t>
    <phoneticPr fontId="12"/>
  </si>
  <si>
    <t>Ｑ6　ＩＣＴ活用工事についてのご意見、ご感想、改善要望等をお聞かせください。</t>
    <rPh sb="6" eb="10">
      <t>カツヨウコウジ</t>
    </rPh>
    <rPh sb="16" eb="18">
      <t>イケン</t>
    </rPh>
    <rPh sb="20" eb="22">
      <t>カンソウ</t>
    </rPh>
    <rPh sb="23" eb="25">
      <t>カイゼン</t>
    </rPh>
    <rPh sb="25" eb="27">
      <t>ヨウボウ</t>
    </rPh>
    <rPh sb="27" eb="28">
      <t>トウ</t>
    </rPh>
    <rPh sb="30" eb="31">
      <t>キ</t>
    </rPh>
    <phoneticPr fontId="12"/>
  </si>
  <si>
    <t>人・日：ICT手法でののべ作業工数（自動入力）</t>
    <phoneticPr fontId="12"/>
  </si>
  <si>
    <t>人：成果品作成、整理の日当り所要人工</t>
    <phoneticPr fontId="12"/>
  </si>
  <si>
    <t>例）初めてICTを活用したときは①②④のプロセスを外注したが、今回は②のプロセスを自社で行い内製化した。①④のプロセスも今回の工事で外注先と一緒に作業を行い経験を積んだため、次回受注時は内製化し採算性を大幅に向上させる予定だ。
例）ICT建機の賃料が高額のため、③を実施するかどうかで通常工事とICT活用工事の採算性は大きく異なる。</t>
    <rPh sb="0" eb="1">
      <t>レイ</t>
    </rPh>
    <rPh sb="2" eb="3">
      <t>ハジ</t>
    </rPh>
    <rPh sb="9" eb="11">
      <t>カツヨウ</t>
    </rPh>
    <rPh sb="25" eb="27">
      <t>ガイチュウ</t>
    </rPh>
    <rPh sb="31" eb="33">
      <t>コンカイ</t>
    </rPh>
    <rPh sb="41" eb="43">
      <t>ジシャ</t>
    </rPh>
    <rPh sb="44" eb="45">
      <t>オコナ</t>
    </rPh>
    <rPh sb="46" eb="49">
      <t>ナイセイカ</t>
    </rPh>
    <rPh sb="60" eb="62">
      <t>コンカイ</t>
    </rPh>
    <rPh sb="63" eb="65">
      <t>コウジ</t>
    </rPh>
    <rPh sb="66" eb="69">
      <t>ガイチュウサキ</t>
    </rPh>
    <rPh sb="70" eb="72">
      <t>イッショ</t>
    </rPh>
    <rPh sb="73" eb="75">
      <t>サギョウ</t>
    </rPh>
    <rPh sb="76" eb="77">
      <t>オコナ</t>
    </rPh>
    <rPh sb="78" eb="80">
      <t>ケイケン</t>
    </rPh>
    <rPh sb="81" eb="82">
      <t>ツ</t>
    </rPh>
    <rPh sb="87" eb="89">
      <t>ジカイ</t>
    </rPh>
    <rPh sb="89" eb="91">
      <t>ジュチュウ</t>
    </rPh>
    <rPh sb="91" eb="92">
      <t>ジ</t>
    </rPh>
    <rPh sb="93" eb="95">
      <t>ナイセイ</t>
    </rPh>
    <rPh sb="95" eb="96">
      <t>カ</t>
    </rPh>
    <rPh sb="97" eb="99">
      <t>サイサン</t>
    </rPh>
    <rPh sb="99" eb="100">
      <t>セイ</t>
    </rPh>
    <rPh sb="101" eb="103">
      <t>オオハバ</t>
    </rPh>
    <rPh sb="104" eb="106">
      <t>コウジョウ</t>
    </rPh>
    <rPh sb="109" eb="111">
      <t>ヨテイ</t>
    </rPh>
    <rPh sb="114" eb="115">
      <t>レイ</t>
    </rPh>
    <rPh sb="119" eb="121">
      <t>ケンキ</t>
    </rPh>
    <rPh sb="122" eb="124">
      <t>チンリョウ</t>
    </rPh>
    <rPh sb="125" eb="127">
      <t>コウガク</t>
    </rPh>
    <rPh sb="133" eb="135">
      <t>ジッシ</t>
    </rPh>
    <rPh sb="142" eb="146">
      <t>ツウジョウコウジ</t>
    </rPh>
    <rPh sb="150" eb="152">
      <t>カツヨウ</t>
    </rPh>
    <rPh sb="152" eb="154">
      <t>コウジ</t>
    </rPh>
    <rPh sb="155" eb="158">
      <t>サイサンセイ</t>
    </rPh>
    <rPh sb="159" eb="160">
      <t>オオ</t>
    </rPh>
    <rPh sb="162" eb="163">
      <t>コト</t>
    </rPh>
    <phoneticPr fontId="12"/>
  </si>
  <si>
    <r>
      <t xml:space="preserve">ＩＣＴ活用工事の活用効果等に関する調査様式（記入例）
</t>
    </r>
    <r>
      <rPr>
        <sz val="10"/>
        <color rgb="FFFF0000"/>
        <rFont val="ＭＳ Ｐゴシック"/>
        <family val="3"/>
        <charset val="128"/>
        <scheme val="minor"/>
      </rPr>
      <t>（・記入に関してご不明な点がある場合は三重県県土整備部技術管理課（059-224-2918、gijyutsu@pref.mie.lg.jp)にお問い合わせください。　
記入内容について、三重県県土整備部技術管理課からご担当者様に問い合わせする場合がありますのでご了承ください。）</t>
    </r>
    <rPh sb="22" eb="25">
      <t>キニュウレイ</t>
    </rPh>
    <phoneticPr fontId="12"/>
  </si>
  <si>
    <t>３次元測量技術を活用した検査による実地検査用の出来形書類の削減</t>
    <phoneticPr fontId="12"/>
  </si>
  <si>
    <r>
      <t xml:space="preserve">ＩＣＴ活用工事の活用効果等に関する調査様式
</t>
    </r>
    <r>
      <rPr>
        <sz val="10"/>
        <color rgb="FFFF0000"/>
        <rFont val="ＭＳ Ｐゴシック"/>
        <family val="3"/>
        <charset val="128"/>
        <scheme val="minor"/>
      </rPr>
      <t>（記入に関してご不明な点がある場合は三重県県土整備部技術管理課（059-224-2918、gijyutsu@pref.mie.lg.jp)にお問い合わせください。　
記入内容について、三重県県土整備部技術管理課からご担当者様に問い合わせする場合がありますのでご了承ください。）</t>
    </r>
    <phoneticPr fontId="12"/>
  </si>
  <si>
    <t>例）○日程度の講習ですぐに理解できて、実際にやってみたら思いのほか簡単だった。
例）測量器械の据え替え回数が減少し、作業効率が上がった。
例）現場作業が大幅に減ったことから測量作業員の負担が軽減した。
例）施工延長が短かったので効果があまり出なかった。</t>
    <rPh sb="0" eb="1">
      <t>レイ</t>
    </rPh>
    <rPh sb="86" eb="88">
      <t>ソクリョウ</t>
    </rPh>
    <phoneticPr fontId="12"/>
  </si>
  <si>
    <t>例）現場作業が大幅に減ったため、測量作業員の負担が軽減された。
例）２日程度の講習ですぐに理解出来、実際にやってみたら思いのほか簡単。
例）従来工法では、２人で３日間かかっていた現況の測量が、１日で完了し省力化が図れた。また、各測点毎の断面による点的な管理から面的な管理とする事により、より詳細な計測を行う事が出来た。
例）ＵＡＶでなくTＬＳを用いて計測を行う事により、現場上部にある障害物（橋梁、鉄塔等）に影響を及ぼす事なく作業を行う事が出来た。
例）外注する場合外注先の都合により実施までに時間を要する場合がある。</t>
    <rPh sb="225" eb="226">
      <t>レイ</t>
    </rPh>
    <rPh sb="227" eb="229">
      <t>ガイチュウ</t>
    </rPh>
    <rPh sb="231" eb="233">
      <t>バアイ</t>
    </rPh>
    <rPh sb="233" eb="236">
      <t>ガイチュウサキ</t>
    </rPh>
    <rPh sb="237" eb="239">
      <t>ツゴウ</t>
    </rPh>
    <rPh sb="242" eb="244">
      <t>ジッシ</t>
    </rPh>
    <rPh sb="247" eb="249">
      <t>ジカン</t>
    </rPh>
    <rPh sb="250" eb="251">
      <t>ヨウ</t>
    </rPh>
    <rPh sb="253" eb="255">
      <t>バアイ</t>
    </rPh>
    <phoneticPr fontId="12"/>
  </si>
  <si>
    <t>例）丁張り作業が無くなったため、作業員の手間が大幅に軽減した。
例）出来形の精度が上がった。
例）重機周りの作業が激減し、安全性が高まった。精神的負担も軽減した
例）入職2年目だが、これまで熟練工でしか出来ないと考えていた法面成型作業が綺麗に出来た
例）ＩＣＴ建機のリース費用が積算と乖離している。</t>
    <rPh sb="16" eb="19">
      <t>サギョウイン</t>
    </rPh>
    <phoneticPr fontId="12"/>
  </si>
  <si>
    <r>
      <t xml:space="preserve">③ＩＣＴ建設機械による施工
</t>
    </r>
    <r>
      <rPr>
        <sz val="9"/>
        <color rgb="FFFF0000"/>
        <rFont val="ＭＳ Ｐゴシック"/>
        <family val="3"/>
        <charset val="128"/>
      </rPr>
      <t>※１　システム初期費とは、ICT機器のセットアップ・調整等の運用支援などの現場導入時の立会費用を含むシステム操作指導に係る費用であり、建機のリース料金や重機の購入費用ではありません。
※２　建機費用とは建機を使用するのに必要な費用で、リースの場合はリース費用（オペ等含まず）、自社保有機械の場合は当現場での減価償却費を記載願います。</t>
    </r>
    <rPh sb="81" eb="83">
      <t>ケンキ</t>
    </rPh>
    <rPh sb="110" eb="112">
      <t>ケンキ</t>
    </rPh>
    <rPh sb="116" eb="118">
      <t>ケンキ</t>
    </rPh>
    <rPh sb="168" eb="170">
      <t>ゲンカ</t>
    </rPh>
    <phoneticPr fontId="12"/>
  </si>
  <si>
    <t>例）①②④⑤の施工プロセスを自社で確実に出来るように経験を積んでいくため、次回もＩＣＴ施工を実施したい。
例）ICT建機の調達や起工測量の外注先の確保に時間を要するため、しばらくICT施工は実施しない。</t>
    <rPh sb="0" eb="1">
      <t>レイ</t>
    </rPh>
    <rPh sb="7" eb="9">
      <t>セコウ</t>
    </rPh>
    <rPh sb="14" eb="16">
      <t>ジシャ</t>
    </rPh>
    <rPh sb="17" eb="19">
      <t>カクジツ</t>
    </rPh>
    <rPh sb="20" eb="22">
      <t>デキ</t>
    </rPh>
    <rPh sb="26" eb="28">
      <t>ケイケン</t>
    </rPh>
    <rPh sb="29" eb="30">
      <t>ツ</t>
    </rPh>
    <rPh sb="37" eb="39">
      <t>ジカイ</t>
    </rPh>
    <rPh sb="43" eb="45">
      <t>セコウ</t>
    </rPh>
    <rPh sb="46" eb="48">
      <t>ジッシ</t>
    </rPh>
    <rPh sb="53" eb="54">
      <t>レイ</t>
    </rPh>
    <rPh sb="58" eb="60">
      <t>ケンキ</t>
    </rPh>
    <rPh sb="61" eb="63">
      <t>チョウタツ</t>
    </rPh>
    <rPh sb="69" eb="72">
      <t>ガイチュウサキ</t>
    </rPh>
    <rPh sb="73" eb="75">
      <t>カクホ</t>
    </rPh>
    <rPh sb="76" eb="78">
      <t>ジカン</t>
    </rPh>
    <rPh sb="79" eb="80">
      <t>ヨウ</t>
    </rPh>
    <rPh sb="92" eb="94">
      <t>セコウ</t>
    </rPh>
    <rPh sb="95" eb="97">
      <t>ジッシ</t>
    </rPh>
    <phoneticPr fontId="12"/>
  </si>
  <si>
    <t>例）④３次元出来形管理、⑤３次元データの納品をUAVやTLSで行った場合の諸経費の割増しは今後も継続して欲しい。
例）面管理は施工範囲全て数値化されるため、管理基準の更なる緩和をして欲しい。
例）増水等によりＵＡＶ出来形計測が不可能となった場合、面的な管理としてＴＳ測量機器を使用する際の測定頻度（1m2当たり１点)を実施するとなると作業手間が多くなり効率化には繋がらないため、ＵＡＶ測量に対する対策が必要と思う。
例）従来管理資料との二重納品を求められた。</t>
    <rPh sb="0" eb="1">
      <t>レイ</t>
    </rPh>
    <rPh sb="4" eb="11">
      <t>ジゲンデキガタカンリ</t>
    </rPh>
    <rPh sb="14" eb="16">
      <t>ジゲン</t>
    </rPh>
    <rPh sb="20" eb="22">
      <t>ノウヒン</t>
    </rPh>
    <rPh sb="31" eb="32">
      <t>オコナ</t>
    </rPh>
    <rPh sb="34" eb="36">
      <t>バアイ</t>
    </rPh>
    <rPh sb="37" eb="40">
      <t>ショケイヒ</t>
    </rPh>
    <rPh sb="41" eb="43">
      <t>ワリマ</t>
    </rPh>
    <rPh sb="45" eb="47">
      <t>コンゴ</t>
    </rPh>
    <rPh sb="48" eb="50">
      <t>ケイゾク</t>
    </rPh>
    <rPh sb="52" eb="53">
      <t>ホ</t>
    </rPh>
    <rPh sb="57" eb="58">
      <t>レイ</t>
    </rPh>
    <rPh sb="59" eb="62">
      <t>メンカンリ</t>
    </rPh>
    <rPh sb="63" eb="67">
      <t>セコウハンイ</t>
    </rPh>
    <rPh sb="67" eb="68">
      <t>スベ</t>
    </rPh>
    <rPh sb="69" eb="72">
      <t>スウチカ</t>
    </rPh>
    <rPh sb="78" eb="82">
      <t>カンリキジュン</t>
    </rPh>
    <rPh sb="83" eb="84">
      <t>サラ</t>
    </rPh>
    <rPh sb="86" eb="88">
      <t>カンワ</t>
    </rPh>
    <rPh sb="91" eb="92">
      <t>ホ</t>
    </rPh>
    <phoneticPr fontId="12"/>
  </si>
  <si>
    <t>例）ブルドーザのMC敷き均しは特筆すべきものがある。誰でも再現性を持って精度良く施工できた。
例）発注者とクラウドで工事進捗状況を共有することで、発注者への進捗説明作業が○人日分削減できた。
例）日々の施工量がクラウドで把握でき、工程の遅延がなかった。
例）ICT建機は増えてきているが、工事が集中すると不足し、結果として、ICT建機のリース費は高値の状況が続いているため、施工時期の分散を進めてほしい。</t>
    <rPh sb="127" eb="128">
      <t>レイ</t>
    </rPh>
    <rPh sb="187" eb="191">
      <t>セコウジキ</t>
    </rPh>
    <rPh sb="192" eb="194">
      <t>ブンサン</t>
    </rPh>
    <rPh sb="195" eb="196">
      <t>スス</t>
    </rPh>
    <phoneticPr fontId="12"/>
  </si>
  <si>
    <t>擁壁工</t>
    <phoneticPr fontId="12"/>
  </si>
  <si>
    <t>基礎工</t>
    <rPh sb="0" eb="3">
      <t>キソコウ</t>
    </rPh>
    <phoneticPr fontId="12"/>
  </si>
  <si>
    <t>海上地盤改良工</t>
    <rPh sb="0" eb="6">
      <t>カイジョウジバンカイリョウ</t>
    </rPh>
    <rPh sb="6" eb="7">
      <t>コウ</t>
    </rPh>
    <phoneticPr fontId="12"/>
  </si>
  <si>
    <t>：レンタルの場合レンタル業者を手入力</t>
    <rPh sb="6" eb="8">
      <t>バアイ</t>
    </rPh>
    <rPh sb="12" eb="14">
      <t>ギョウシャ</t>
    </rPh>
    <phoneticPr fontId="12"/>
  </si>
  <si>
    <t>○○○○株式会社</t>
    <rPh sb="4" eb="8">
      <t>カブシキガイシャ</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</si>
</sst>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0_ "/>
    <numFmt numFmtId="178" formatCode="[$-411]ge\.m\.d;@"/>
    <numFmt numFmtId="179" formatCode="0.0_ "/>
    <numFmt numFmtId="180" formatCode="#,##0.0_ "/>
    <numFmt numFmtId="181" formatCode="0.00_ "/>
    <numFmt numFmtId="182" formatCode="0_ "/>
  </numFmts>
  <fonts count="44" x14ac:knownFonts="1">
    <font>
      <sz val="11"/>
      <color theme="1"/>
      <name val="ＭＳ Ｐゴシック"/>
      <charset val="128"/>
      <scheme val="minor"/>
    </font>
    <font>
      <sz val="11"/>
      <color theme="1"/>
      <name val="ＭＳ Ｐゴシック"/>
      <family val="3"/>
      <charset val="128"/>
      <scheme val="minor"/>
    </font>
    <font>
      <b/>
      <sz val="20"/>
      <color theme="1"/>
      <name val="ＭＳ Ｐゴシック"/>
      <family val="3"/>
      <charset val="128"/>
      <scheme val="minor"/>
    </font>
    <font>
      <b/>
      <sz val="14"/>
      <color theme="0"/>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10.5"/>
      <name val="ＭＳ Ｐゴシック"/>
      <family val="3"/>
      <charset val="128"/>
      <scheme val="minor"/>
    </font>
    <font>
      <b/>
      <sz val="11"/>
      <color theme="1"/>
      <name val="ＭＳ Ｐゴシック"/>
      <family val="3"/>
      <charset val="128"/>
      <scheme val="minor"/>
    </font>
    <font>
      <sz val="10.5"/>
      <color theme="1"/>
      <name val="ＭＳ 明朝"/>
      <family val="1"/>
      <charset val="128"/>
    </font>
    <font>
      <b/>
      <sz val="11"/>
      <name val="ＭＳ Ｐゴシック"/>
      <family val="3"/>
      <charset val="128"/>
    </font>
    <font>
      <sz val="6"/>
      <name val="ＭＳ Ｐゴシック"/>
      <family val="3"/>
      <charset val="128"/>
      <scheme val="minor"/>
    </font>
    <font>
      <sz val="9"/>
      <name val="ＭＳ Ｐゴシック"/>
      <family val="3"/>
      <charset val="128"/>
      <scheme val="minor"/>
    </font>
    <font>
      <u/>
      <sz val="11"/>
      <color rgb="FF0000FF"/>
      <name val="ＭＳ Ｐゴシック"/>
      <family val="3"/>
      <charset val="128"/>
      <scheme val="minor"/>
    </font>
    <font>
      <sz val="11"/>
      <name val="ＭＳ Ｐゴシック"/>
      <family val="3"/>
      <charset val="128"/>
      <scheme val="minor"/>
    </font>
    <font>
      <sz val="10.5"/>
      <name val="ＭＳ 明朝"/>
      <family val="1"/>
      <charset val="128"/>
    </font>
    <font>
      <sz val="10.5"/>
      <name val="ＭＳ Ｐ明朝"/>
      <family val="1"/>
      <charset val="128"/>
    </font>
    <font>
      <sz val="10.5"/>
      <name val="Century"/>
      <family val="1"/>
    </font>
    <font>
      <sz val="11"/>
      <name val="ＭＳ 明朝"/>
      <family val="1"/>
      <charset val="128"/>
    </font>
    <font>
      <sz val="11"/>
      <color theme="1"/>
      <name val="Century"/>
      <family val="1"/>
    </font>
    <font>
      <sz val="11"/>
      <name val="ＭＳ Ｐゴシック"/>
      <family val="3"/>
      <charset val="128"/>
    </font>
    <font>
      <sz val="11"/>
      <color rgb="FFFF0000"/>
      <name val="ＭＳ Ｐゴシック"/>
      <family val="3"/>
      <charset val="128"/>
    </font>
    <font>
      <sz val="9"/>
      <name val="ＭＳ Ｐゴシック"/>
      <family val="3"/>
      <charset val="128"/>
    </font>
    <font>
      <sz val="10.5"/>
      <name val="ＭＳ Ｐゴシック"/>
      <family val="3"/>
      <charset val="128"/>
    </font>
    <font>
      <sz val="10"/>
      <name val="ＭＳ Ｐゴシック"/>
      <family val="3"/>
      <charset val="128"/>
    </font>
    <font>
      <b/>
      <sz val="11"/>
      <color rgb="FFFF0000"/>
      <name val="ＭＳ Ｐゴシック"/>
      <family val="3"/>
      <charset val="128"/>
    </font>
    <font>
      <sz val="11"/>
      <color theme="1"/>
      <name val="ＭＳ Ｐゴシック"/>
      <family val="3"/>
      <charset val="128"/>
    </font>
    <font>
      <vertAlign val="superscript"/>
      <sz val="11"/>
      <name val="ＭＳ Ｐゴシック"/>
      <family val="3"/>
      <charset val="128"/>
    </font>
    <font>
      <sz val="9"/>
      <color rgb="FF000000"/>
      <name val="Meiryo UI"/>
      <family val="3"/>
      <charset val="128"/>
    </font>
    <font>
      <sz val="6"/>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sz val="9"/>
      <color indexed="81"/>
      <name val="ＭＳ Ｐゴシック"/>
      <family val="3"/>
      <charset val="128"/>
    </font>
    <font>
      <sz val="11"/>
      <color theme="1"/>
      <name val="ＭＳ Ｐゴシック"/>
      <family val="3"/>
      <charset val="128"/>
      <scheme val="minor"/>
    </font>
    <font>
      <sz val="11"/>
      <color theme="1"/>
      <name val="ＭＳ Ｐゴシック"/>
      <family val="2"/>
      <charset val="128"/>
    </font>
    <font>
      <sz val="9"/>
      <color theme="1"/>
      <name val="ＭＳ Ｐゴシック"/>
      <family val="2"/>
      <charset val="128"/>
    </font>
    <font>
      <sz val="8"/>
      <name val="ＭＳ Ｐゴシック"/>
      <family val="3"/>
      <charset val="128"/>
      <scheme val="minor"/>
    </font>
    <font>
      <sz val="11"/>
      <name val="ＭＳ Ｐゴシック"/>
      <family val="2"/>
      <charset val="128"/>
      <scheme val="minor"/>
    </font>
    <font>
      <sz val="10"/>
      <color rgb="FF0000CC"/>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font>
    <font>
      <b/>
      <sz val="11"/>
      <color rgb="FFFF0000"/>
      <name val="ＭＳ Ｐゴシック"/>
      <family val="3"/>
      <charset val="128"/>
      <scheme val="minor"/>
    </font>
  </fonts>
  <fills count="14">
    <fill>
      <patternFill patternType="none"/>
    </fill>
    <fill>
      <patternFill patternType="gray125"/>
    </fill>
    <fill>
      <patternFill patternType="solid">
        <fgColor theme="7" tint="0.79995117038483843"/>
        <bgColor indexed="64"/>
      </patternFill>
    </fill>
    <fill>
      <patternFill patternType="solid">
        <fgColor theme="0" tint="-0.14996795556505021"/>
        <bgColor indexed="64"/>
      </patternFill>
    </fill>
    <fill>
      <patternFill patternType="solid">
        <fgColor theme="9" tint="0.79995117038483843"/>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5" tint="0.79998168889431442"/>
        <bgColor indexed="64"/>
      </patternFill>
    </fill>
    <fill>
      <patternFill patternType="solid">
        <fgColor rgb="FFFFF2CC"/>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2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rgb="FFFF0000"/>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style="thin">
        <color auto="1"/>
      </top>
      <bottom style="thin">
        <color auto="1"/>
      </bottom>
      <diagonal/>
    </border>
    <border>
      <left style="medium">
        <color rgb="FFFF0000"/>
      </left>
      <right/>
      <top style="thin">
        <color auto="1"/>
      </top>
      <bottom style="thin">
        <color auto="1"/>
      </bottom>
      <diagonal/>
    </border>
    <border>
      <left/>
      <right style="medium">
        <color rgb="FFFF0000"/>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FF0000"/>
      </left>
      <right/>
      <top style="medium">
        <color rgb="FFFF0000"/>
      </top>
      <bottom style="thin">
        <color auto="1"/>
      </bottom>
      <diagonal/>
    </border>
    <border>
      <left style="medium">
        <color rgb="FFFF0000"/>
      </left>
      <right/>
      <top/>
      <bottom style="thin">
        <color auto="1"/>
      </bottom>
      <diagonal/>
    </border>
    <border>
      <left/>
      <right style="medium">
        <color rgb="FFFF0000"/>
      </right>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diagonal/>
    </border>
    <border>
      <left style="medium">
        <color rgb="FFFF0000"/>
      </left>
      <right style="thin">
        <color auto="1"/>
      </right>
      <top/>
      <bottom/>
      <diagonal/>
    </border>
    <border>
      <left style="thin">
        <color auto="1"/>
      </left>
      <right style="medium">
        <color rgb="FFFF0000"/>
      </right>
      <top/>
      <bottom/>
      <diagonal/>
    </border>
    <border>
      <left style="thin">
        <color auto="1"/>
      </left>
      <right/>
      <top/>
      <bottom style="thin">
        <color auto="1"/>
      </bottom>
      <diagonal/>
    </border>
    <border>
      <left style="medium">
        <color rgb="FFFF0000"/>
      </left>
      <right style="thin">
        <color auto="1"/>
      </right>
      <top/>
      <bottom style="medium">
        <color rgb="FFFF0000"/>
      </bottom>
      <diagonal/>
    </border>
    <border>
      <left/>
      <right style="medium">
        <color rgb="FFFF0000"/>
      </right>
      <top style="thin">
        <color auto="1"/>
      </top>
      <bottom/>
      <diagonal/>
    </border>
    <border>
      <left/>
      <right style="medium">
        <color rgb="FFFF0000"/>
      </right>
      <top style="thin">
        <color auto="1"/>
      </top>
      <bottom style="double">
        <color rgb="FFFF0000"/>
      </bottom>
      <diagonal/>
    </border>
    <border>
      <left style="thin">
        <color auto="1"/>
      </left>
      <right style="medium">
        <color rgb="FFFF0000"/>
      </right>
      <top/>
      <bottom style="thin">
        <color auto="1"/>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style="thin">
        <color auto="1"/>
      </left>
      <right/>
      <top/>
      <bottom style="medium">
        <color rgb="FFFF0000"/>
      </bottom>
      <diagonal/>
    </border>
    <border>
      <left/>
      <right/>
      <top style="thin">
        <color auto="1"/>
      </top>
      <bottom/>
      <diagonal/>
    </border>
    <border>
      <left/>
      <right/>
      <top/>
      <bottom style="thin">
        <color auto="1"/>
      </bottom>
      <diagonal/>
    </border>
    <border>
      <left style="medium">
        <color rgb="FFFF0000"/>
      </left>
      <right/>
      <top style="thin">
        <color auto="1"/>
      </top>
      <bottom/>
      <diagonal/>
    </border>
    <border>
      <left style="thin">
        <color auto="1"/>
      </left>
      <right style="medium">
        <color rgb="FFFF0000"/>
      </right>
      <top style="thin">
        <color auto="1"/>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
      <left/>
      <right style="thin">
        <color auto="1"/>
      </right>
      <top style="thin">
        <color auto="1"/>
      </top>
      <bottom/>
      <diagonal/>
    </border>
    <border>
      <left/>
      <right style="medium">
        <color rgb="FFFF0000"/>
      </right>
      <top style="thin">
        <color auto="1"/>
      </top>
      <bottom style="double">
        <color indexed="64"/>
      </bottom>
      <diagonal/>
    </border>
    <border>
      <left style="medium">
        <color rgb="FFFF0000"/>
      </left>
      <right/>
      <top style="thin">
        <color auto="1"/>
      </top>
      <bottom style="double">
        <color rgb="FFFF0000"/>
      </bottom>
      <diagonal/>
    </border>
    <border>
      <left/>
      <right style="thin">
        <color auto="1"/>
      </right>
      <top/>
      <bottom style="thin">
        <color auto="1"/>
      </bottom>
      <diagonal/>
    </border>
    <border>
      <left style="medium">
        <color rgb="FFFF0000"/>
      </left>
      <right style="medium">
        <color rgb="FFFF0000"/>
      </right>
      <top style="medium">
        <color rgb="FFFF0000"/>
      </top>
      <bottom style="thin">
        <color auto="1"/>
      </bottom>
      <diagonal/>
    </border>
    <border>
      <left style="medium">
        <color rgb="FFFF0000"/>
      </left>
      <right style="medium">
        <color rgb="FFFF0000"/>
      </right>
      <top style="thin">
        <color auto="1"/>
      </top>
      <bottom style="thin">
        <color auto="1"/>
      </bottom>
      <diagonal/>
    </border>
    <border>
      <left style="medium">
        <color rgb="FFFF0000"/>
      </left>
      <right style="medium">
        <color rgb="FFFF0000"/>
      </right>
      <top style="thin">
        <color auto="1"/>
      </top>
      <bottom style="medium">
        <color rgb="FFFF0000"/>
      </bottom>
      <diagonal/>
    </border>
    <border>
      <left style="medium">
        <color rgb="FFFF0000"/>
      </left>
      <right style="medium">
        <color rgb="FFFF0000"/>
      </right>
      <top/>
      <bottom style="thin">
        <color auto="1"/>
      </bottom>
      <diagonal/>
    </border>
    <border>
      <left/>
      <right/>
      <top style="thin">
        <color auto="1"/>
      </top>
      <bottom style="medium">
        <color rgb="FFFF0000"/>
      </bottom>
      <diagonal/>
    </border>
    <border>
      <left/>
      <right/>
      <top style="thin">
        <color auto="1"/>
      </top>
      <bottom style="double">
        <color rgb="FFFF0000"/>
      </bottom>
      <diagonal/>
    </border>
    <border>
      <left style="thin">
        <color auto="1"/>
      </left>
      <right style="medium">
        <color rgb="FFFF0000"/>
      </right>
      <top style="thin">
        <color auto="1"/>
      </top>
      <bottom style="double">
        <color rgb="FFFF0000"/>
      </bottom>
      <diagonal/>
    </border>
    <border>
      <left style="thin">
        <color auto="1"/>
      </left>
      <right style="medium">
        <color rgb="FFFF0000"/>
      </right>
      <top style="thin">
        <color theme="1"/>
      </top>
      <bottom style="thin">
        <color auto="1"/>
      </bottom>
      <diagonal/>
    </border>
    <border>
      <left style="thin">
        <color auto="1"/>
      </left>
      <right style="medium">
        <color rgb="FFFF0000"/>
      </right>
      <top style="thin">
        <color auto="1"/>
      </top>
      <bottom style="double">
        <color indexed="64"/>
      </bottom>
      <diagonal/>
    </border>
    <border>
      <left style="medium">
        <color rgb="FFFF0000"/>
      </left>
      <right style="medium">
        <color auto="1"/>
      </right>
      <top style="thin">
        <color auto="1"/>
      </top>
      <bottom style="medium">
        <color rgb="FFFF0000"/>
      </bottom>
      <diagonal/>
    </border>
    <border>
      <left style="medium">
        <color rgb="FFFF0000"/>
      </left>
      <right style="medium">
        <color auto="1"/>
      </right>
      <top style="thin">
        <color auto="1"/>
      </top>
      <bottom style="thin">
        <color auto="1"/>
      </bottom>
      <diagonal/>
    </border>
    <border>
      <left style="thin">
        <color rgb="FFFF0000"/>
      </left>
      <right style="medium">
        <color rgb="FFFF0000"/>
      </right>
      <top style="thin">
        <color auto="1"/>
      </top>
      <bottom style="thin">
        <color auto="1"/>
      </bottom>
      <diagonal/>
    </border>
    <border>
      <left style="medium">
        <color rgb="FFFF0000"/>
      </left>
      <right style="thin">
        <color indexed="64"/>
      </right>
      <top/>
      <bottom style="thin">
        <color indexed="64"/>
      </bottom>
      <diagonal/>
    </border>
    <border>
      <left style="thin">
        <color rgb="FFFF0000"/>
      </left>
      <right style="medium">
        <color rgb="FFFF0000"/>
      </right>
      <top style="thin">
        <color rgb="FFFF0000"/>
      </top>
      <bottom style="thin">
        <color rgb="FFFF0000"/>
      </bottom>
      <diagonal/>
    </border>
    <border>
      <left style="thin">
        <color rgb="FFFF0000"/>
      </left>
      <right style="medium">
        <color rgb="FFFF0000"/>
      </right>
      <top style="thin">
        <color auto="1"/>
      </top>
      <bottom/>
      <diagonal/>
    </border>
    <border>
      <left style="thin">
        <color rgb="FFFF0000"/>
      </left>
      <right style="medium">
        <color rgb="FFFF0000"/>
      </right>
      <top/>
      <bottom/>
      <diagonal/>
    </border>
    <border>
      <left style="medium">
        <color rgb="FFFF0000"/>
      </left>
      <right style="thin">
        <color indexed="64"/>
      </right>
      <top style="double">
        <color rgb="FFFF0000"/>
      </top>
      <bottom style="thin">
        <color auto="1"/>
      </bottom>
      <diagonal/>
    </border>
    <border>
      <left/>
      <right/>
      <top style="thin">
        <color auto="1"/>
      </top>
      <bottom style="double">
        <color auto="1"/>
      </bottom>
      <diagonal/>
    </border>
    <border>
      <left/>
      <right/>
      <top style="thin">
        <color auto="1"/>
      </top>
      <bottom style="thin">
        <color rgb="FFFF0000"/>
      </bottom>
      <diagonal/>
    </border>
    <border>
      <left/>
      <right style="thin">
        <color rgb="FFFF0000"/>
      </right>
      <top style="thin">
        <color auto="1"/>
      </top>
      <bottom style="thin">
        <color auto="1"/>
      </bottom>
      <diagonal/>
    </border>
    <border>
      <left/>
      <right style="thin">
        <color auto="1"/>
      </right>
      <top style="double">
        <color auto="1"/>
      </top>
      <bottom/>
      <diagonal/>
    </border>
    <border>
      <left/>
      <right style="thin">
        <color auto="1"/>
      </right>
      <top/>
      <bottom style="double">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medium">
        <color rgb="FFFF0000"/>
      </top>
      <bottom style="hair">
        <color auto="1"/>
      </bottom>
      <diagonal/>
    </border>
    <border>
      <left style="thin">
        <color auto="1"/>
      </left>
      <right/>
      <top style="medium">
        <color rgb="FFFF0000"/>
      </top>
      <bottom style="hair">
        <color auto="1"/>
      </bottom>
      <diagonal/>
    </border>
    <border>
      <left/>
      <right/>
      <top style="medium">
        <color rgb="FFFF0000"/>
      </top>
      <bottom style="hair">
        <color auto="1"/>
      </bottom>
      <diagonal/>
    </border>
    <border>
      <left style="thin">
        <color auto="1"/>
      </left>
      <right style="thin">
        <color auto="1"/>
      </right>
      <top style="hair">
        <color auto="1"/>
      </top>
      <bottom style="thin">
        <color theme="1"/>
      </bottom>
      <diagonal/>
    </border>
    <border>
      <left style="thin">
        <color auto="1"/>
      </left>
      <right/>
      <top style="hair">
        <color auto="1"/>
      </top>
      <bottom style="thin">
        <color theme="1"/>
      </bottom>
      <diagonal/>
    </border>
    <border>
      <left/>
      <right/>
      <top style="hair">
        <color auto="1"/>
      </top>
      <bottom style="thin">
        <color theme="1"/>
      </bottom>
      <diagonal/>
    </border>
    <border>
      <left/>
      <right/>
      <top style="thin">
        <color rgb="FFFF0000"/>
      </top>
      <bottom style="thin">
        <color auto="1"/>
      </bottom>
      <diagonal/>
    </border>
    <border>
      <left/>
      <right style="medium">
        <color rgb="FFFF0000"/>
      </right>
      <top style="thin">
        <color rgb="FFFF0000"/>
      </top>
      <bottom style="thin">
        <color auto="1"/>
      </bottom>
      <diagonal/>
    </border>
    <border>
      <left style="medium">
        <color rgb="FFFF0000"/>
      </left>
      <right style="thin">
        <color auto="1"/>
      </right>
      <top style="thin">
        <color rgb="FFFF0000"/>
      </top>
      <bottom style="thin">
        <color auto="1"/>
      </bottom>
      <diagonal/>
    </border>
    <border>
      <left/>
      <right style="thin">
        <color auto="1"/>
      </right>
      <top style="double">
        <color rgb="FFFF0000"/>
      </top>
      <bottom/>
      <diagonal/>
    </border>
    <border>
      <left style="thin">
        <color auto="1"/>
      </left>
      <right style="medium">
        <color rgb="FFFF0000"/>
      </right>
      <top style="double">
        <color rgb="FFFF0000"/>
      </top>
      <bottom style="thin">
        <color theme="1"/>
      </bottom>
      <diagonal/>
    </border>
    <border>
      <left style="thin">
        <color auto="1"/>
      </left>
      <right style="thin">
        <color auto="1"/>
      </right>
      <top style="thin">
        <color auto="1"/>
      </top>
      <bottom style="double">
        <color rgb="FFFF0000"/>
      </bottom>
      <diagonal/>
    </border>
    <border>
      <left/>
      <right style="medium">
        <color rgb="FFFF0000"/>
      </right>
      <top style="double">
        <color auto="1"/>
      </top>
      <bottom style="thin">
        <color auto="1"/>
      </bottom>
      <diagonal/>
    </border>
    <border>
      <left/>
      <right style="thin">
        <color auto="1"/>
      </right>
      <top/>
      <bottom style="thin">
        <color rgb="FFFF0000"/>
      </bottom>
      <diagonal/>
    </border>
    <border>
      <left style="thin">
        <color theme="1"/>
      </left>
      <right/>
      <top style="thin">
        <color theme="1"/>
      </top>
      <bottom style="thin">
        <color theme="1"/>
      </bottom>
      <diagonal/>
    </border>
    <border>
      <left style="medium">
        <color rgb="FFFF0000"/>
      </left>
      <right style="medium">
        <color rgb="FFFF0000"/>
      </right>
      <top style="medium">
        <color rgb="FFFF0000"/>
      </top>
      <bottom style="thin">
        <color theme="1"/>
      </bottom>
      <diagonal/>
    </border>
    <border>
      <left style="medium">
        <color rgb="FFFF0000"/>
      </left>
      <right style="medium">
        <color rgb="FFFF0000"/>
      </right>
      <top style="thin">
        <color theme="1"/>
      </top>
      <bottom style="thin">
        <color theme="1"/>
      </bottom>
      <diagonal/>
    </border>
    <border>
      <left style="medium">
        <color rgb="FFFF0000"/>
      </left>
      <right style="medium">
        <color rgb="FFFF0000"/>
      </right>
      <top style="thin">
        <color theme="1"/>
      </top>
      <bottom style="medium">
        <color rgb="FFFF0000"/>
      </bottom>
      <diagonal/>
    </border>
    <border>
      <left/>
      <right style="thin">
        <color auto="1"/>
      </right>
      <top/>
      <bottom style="thin">
        <color theme="1"/>
      </bottom>
      <diagonal/>
    </border>
    <border>
      <left/>
      <right/>
      <top style="thin">
        <color auto="1"/>
      </top>
      <bottom style="thin">
        <color theme="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medium">
        <color rgb="FFFF0000"/>
      </top>
      <bottom style="thin">
        <color auto="1"/>
      </bottom>
      <diagonal/>
    </border>
    <border>
      <left/>
      <right style="medium">
        <color indexed="64"/>
      </right>
      <top/>
      <bottom/>
      <diagonal/>
    </border>
    <border>
      <left style="medium">
        <color indexed="64"/>
      </left>
      <right/>
      <top style="thin">
        <color auto="1"/>
      </top>
      <bottom/>
      <diagonal/>
    </border>
    <border>
      <left style="medium">
        <color indexed="64"/>
      </left>
      <right/>
      <top/>
      <bottom/>
      <diagonal/>
    </border>
    <border>
      <left/>
      <right style="medium">
        <color indexed="64"/>
      </right>
      <top style="thin">
        <color auto="1"/>
      </top>
      <bottom style="thin">
        <color auto="1"/>
      </bottom>
      <diagonal/>
    </border>
    <border>
      <left style="medium">
        <color indexed="64"/>
      </left>
      <right/>
      <top/>
      <bottom style="thin">
        <color auto="1"/>
      </bottom>
      <diagonal/>
    </border>
    <border>
      <left/>
      <right style="medium">
        <color indexed="64"/>
      </right>
      <top style="thin">
        <color auto="1"/>
      </top>
      <bottom style="medium">
        <color rgb="FFFF0000"/>
      </bottom>
      <diagonal/>
    </border>
    <border>
      <left style="medium">
        <color indexed="64"/>
      </left>
      <right/>
      <top/>
      <bottom style="thin">
        <color theme="1"/>
      </bottom>
      <diagonal/>
    </border>
    <border>
      <left style="medium">
        <color indexed="64"/>
      </left>
      <right style="medium">
        <color rgb="FFFF0000"/>
      </right>
      <top/>
      <bottom/>
      <diagonal/>
    </border>
    <border>
      <left style="medium">
        <color indexed="64"/>
      </left>
      <right style="medium">
        <color rgb="FFFF0000"/>
      </right>
      <top/>
      <bottom style="thin">
        <color auto="1"/>
      </bottom>
      <diagonal/>
    </border>
    <border>
      <left/>
      <right style="medium">
        <color indexed="64"/>
      </right>
      <top/>
      <bottom style="medium">
        <color rgb="FFFF0000"/>
      </bottom>
      <diagonal/>
    </border>
    <border>
      <left style="medium">
        <color indexed="64"/>
      </left>
      <right style="thin">
        <color auto="1"/>
      </right>
      <top style="thin">
        <color auto="1"/>
      </top>
      <bottom/>
      <diagonal/>
    </border>
    <border>
      <left style="thin">
        <color auto="1"/>
      </left>
      <right style="medium">
        <color indexed="64"/>
      </right>
      <top/>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thin">
        <color rgb="FFFF0000"/>
      </bottom>
      <diagonal/>
    </border>
    <border>
      <left style="medium">
        <color indexed="64"/>
      </left>
      <right/>
      <top/>
      <bottom style="thin">
        <color rgb="FFFF0000"/>
      </bottom>
      <diagonal/>
    </border>
    <border>
      <left style="medium">
        <color indexed="64"/>
      </left>
      <right style="thin">
        <color auto="1"/>
      </right>
      <top/>
      <bottom style="thin">
        <color auto="1"/>
      </bottom>
      <diagonal/>
    </border>
    <border>
      <left/>
      <right style="medium">
        <color indexed="64"/>
      </right>
      <top/>
      <bottom style="thin">
        <color auto="1"/>
      </bottom>
      <diagonal/>
    </border>
    <border>
      <left style="thin">
        <color auto="1"/>
      </left>
      <right style="medium">
        <color indexed="64"/>
      </right>
      <top/>
      <bottom style="medium">
        <color rgb="FFFF0000"/>
      </bottom>
      <diagonal/>
    </border>
    <border>
      <left style="medium">
        <color indexed="64"/>
      </left>
      <right style="thin">
        <color auto="1"/>
      </right>
      <top style="thin">
        <color auto="1"/>
      </top>
      <bottom style="double">
        <color rgb="FFFF0000"/>
      </bottom>
      <diagonal/>
    </border>
    <border>
      <left style="thin">
        <color auto="1"/>
      </left>
      <right style="medium">
        <color indexed="64"/>
      </right>
      <top style="thin">
        <color auto="1"/>
      </top>
      <bottom style="double">
        <color rgb="FFFF0000"/>
      </bottom>
      <diagonal/>
    </border>
    <border>
      <left style="medium">
        <color indexed="64"/>
      </left>
      <right/>
      <top style="thin">
        <color rgb="FFFF0000"/>
      </top>
      <bottom style="thin">
        <color auto="1"/>
      </bottom>
      <diagonal/>
    </border>
    <border>
      <left/>
      <right style="medium">
        <color indexed="64"/>
      </right>
      <top style="thin">
        <color rgb="FFFF0000"/>
      </top>
      <bottom style="thin">
        <color auto="1"/>
      </bottom>
      <diagonal/>
    </border>
    <border>
      <left style="medium">
        <color indexed="64"/>
      </left>
      <right/>
      <top style="thin">
        <color auto="1"/>
      </top>
      <bottom style="double">
        <color auto="1"/>
      </bottom>
      <diagonal/>
    </border>
    <border>
      <left/>
      <right style="medium">
        <color indexed="64"/>
      </right>
      <top style="thin">
        <color auto="1"/>
      </top>
      <bottom style="double">
        <color rgb="FFFF0000"/>
      </bottom>
      <diagonal/>
    </border>
    <border>
      <left style="medium">
        <color indexed="64"/>
      </left>
      <right/>
      <top style="double">
        <color auto="1"/>
      </top>
      <bottom/>
      <diagonal/>
    </border>
    <border>
      <left style="medium">
        <color indexed="64"/>
      </left>
      <right style="medium">
        <color rgb="FFFF0000"/>
      </right>
      <top style="thin">
        <color auto="1"/>
      </top>
      <bottom style="double">
        <color rgb="FFFF0000"/>
      </bottom>
      <diagonal/>
    </border>
    <border>
      <left/>
      <right style="medium">
        <color indexed="64"/>
      </right>
      <top style="thin">
        <color auto="1"/>
      </top>
      <bottom/>
      <diagonal/>
    </border>
    <border>
      <left style="medium">
        <color indexed="64"/>
      </left>
      <right/>
      <top style="double">
        <color rgb="FFFF0000"/>
      </top>
      <bottom/>
      <diagonal/>
    </border>
    <border>
      <left style="medium">
        <color indexed="64"/>
      </left>
      <right/>
      <top/>
      <bottom style="double">
        <color auto="1"/>
      </bottom>
      <diagonal/>
    </border>
    <border>
      <left style="thin">
        <color auto="1"/>
      </left>
      <right style="medium">
        <color indexed="64"/>
      </right>
      <top/>
      <bottom style="thin">
        <color auto="1"/>
      </bottom>
      <diagonal/>
    </border>
    <border>
      <left style="medium">
        <color indexed="64"/>
      </left>
      <right/>
      <top style="thin">
        <color auto="1"/>
      </top>
      <bottom style="thin">
        <color theme="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thin">
        <color theme="1"/>
      </top>
      <bottom style="thin">
        <color theme="1"/>
      </bottom>
      <diagonal/>
    </border>
    <border>
      <left/>
      <right style="medium">
        <color indexed="64"/>
      </right>
      <top style="medium">
        <color rgb="FFFF0000"/>
      </top>
      <bottom style="medium">
        <color rgb="FFFF0000"/>
      </bottom>
      <diagonal/>
    </border>
    <border>
      <left/>
      <right style="medium">
        <color indexed="64"/>
      </right>
      <top style="thin">
        <color auto="1"/>
      </top>
      <bottom style="hair">
        <color auto="1"/>
      </bottom>
      <diagonal/>
    </border>
    <border>
      <left style="medium">
        <color indexed="64"/>
      </left>
      <right style="thin">
        <color auto="1"/>
      </right>
      <top/>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thin">
        <color auto="1"/>
      </right>
      <top style="medium">
        <color rgb="FFFF0000"/>
      </top>
      <bottom/>
      <diagonal/>
    </border>
    <border>
      <left/>
      <right style="medium">
        <color indexed="64"/>
      </right>
      <top style="medium">
        <color rgb="FFFF0000"/>
      </top>
      <bottom style="hair">
        <color auto="1"/>
      </bottom>
      <diagonal/>
    </border>
    <border>
      <left style="medium">
        <color indexed="64"/>
      </left>
      <right/>
      <top/>
      <bottom style="medium">
        <color rgb="FFFF0000"/>
      </bottom>
      <diagonal/>
    </border>
    <border>
      <left style="medium">
        <color indexed="64"/>
      </left>
      <right style="thin">
        <color auto="1"/>
      </right>
      <top/>
      <bottom style="thin">
        <color theme="1"/>
      </bottom>
      <diagonal/>
    </border>
    <border>
      <left/>
      <right style="medium">
        <color indexed="64"/>
      </right>
      <top style="hair">
        <color auto="1"/>
      </top>
      <bottom style="thin">
        <color theme="1"/>
      </bottom>
      <diagonal/>
    </border>
    <border>
      <left style="medium">
        <color indexed="64"/>
      </left>
      <right/>
      <top style="medium">
        <color rgb="FFFF0000"/>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medium">
        <color rgb="FFFF0000"/>
      </right>
      <top/>
      <bottom style="double">
        <color rgb="FFFF0000"/>
      </bottom>
      <diagonal/>
    </border>
    <border>
      <left/>
      <right style="medium">
        <color rgb="FFFF0000"/>
      </right>
      <top/>
      <bottom style="double">
        <color rgb="FFFF0000"/>
      </bottom>
      <diagonal/>
    </border>
    <border>
      <left style="medium">
        <color indexed="64"/>
      </left>
      <right/>
      <top/>
      <bottom style="double">
        <color theme="1"/>
      </bottom>
      <diagonal/>
    </border>
    <border>
      <left/>
      <right style="thin">
        <color auto="1"/>
      </right>
      <top/>
      <bottom style="double">
        <color theme="1"/>
      </bottom>
      <diagonal/>
    </border>
    <border>
      <left style="thin">
        <color auto="1"/>
      </left>
      <right/>
      <top style="thin">
        <color theme="1"/>
      </top>
      <bottom style="thin">
        <color auto="1"/>
      </bottom>
      <diagonal/>
    </border>
    <border>
      <left style="thin">
        <color auto="1"/>
      </left>
      <right/>
      <top style="thin">
        <color auto="1"/>
      </top>
      <bottom style="double">
        <color indexed="64"/>
      </bottom>
      <diagonal/>
    </border>
    <border>
      <left style="medium">
        <color rgb="FFFF0000"/>
      </left>
      <right/>
      <top style="double">
        <color rgb="FFFF0000"/>
      </top>
      <bottom style="thin">
        <color auto="1"/>
      </bottom>
      <diagonal/>
    </border>
    <border>
      <left/>
      <right style="medium">
        <color rgb="FFFF0000"/>
      </right>
      <top style="medium">
        <color rgb="FFFF0000"/>
      </top>
      <bottom/>
      <diagonal/>
    </border>
    <border>
      <left style="medium">
        <color rgb="FFFF0000"/>
      </left>
      <right style="medium">
        <color rgb="FFFF0000"/>
      </right>
      <top style="thin">
        <color auto="1"/>
      </top>
      <bottom/>
      <diagonal/>
    </border>
    <border>
      <left style="medium">
        <color rgb="FFFF0000"/>
      </left>
      <right style="medium">
        <color rgb="FFFF0000"/>
      </right>
      <top style="thin">
        <color rgb="FFFF0000"/>
      </top>
      <bottom style="thin">
        <color rgb="FFFF0000"/>
      </bottom>
      <diagonal/>
    </border>
    <border>
      <left style="medium">
        <color rgb="FFFF0000"/>
      </left>
      <right style="medium">
        <color rgb="FFFF0000"/>
      </right>
      <top/>
      <bottom/>
      <diagonal/>
    </border>
    <border>
      <left style="medium">
        <color rgb="FFFF0000"/>
      </left>
      <right style="medium">
        <color rgb="FFFF0000"/>
      </right>
      <top style="thin">
        <color rgb="FFFF0000"/>
      </top>
      <bottom/>
      <diagonal/>
    </border>
    <border>
      <left style="medium">
        <color rgb="FFFF0000"/>
      </left>
      <right style="medium">
        <color rgb="FFFF0000"/>
      </right>
      <top style="double">
        <color rgb="FFFF0000"/>
      </top>
      <bottom style="thin">
        <color auto="1"/>
      </bottom>
      <diagonal/>
    </border>
    <border>
      <left/>
      <right style="medium">
        <color rgb="FFFF0000"/>
      </right>
      <top style="thin">
        <color auto="1"/>
      </top>
      <bottom style="double">
        <color theme="1"/>
      </bottom>
      <diagonal/>
    </border>
    <border>
      <left style="medium">
        <color rgb="FFFF0000"/>
      </left>
      <right style="medium">
        <color rgb="FFFF0000"/>
      </right>
      <top style="thin">
        <color auto="1"/>
      </top>
      <bottom style="double">
        <color indexed="64"/>
      </bottom>
      <diagonal/>
    </border>
    <border>
      <left style="medium">
        <color rgb="FFFF0000"/>
      </left>
      <right style="medium">
        <color rgb="FFFF0000"/>
      </right>
      <top style="thin">
        <color auto="1"/>
      </top>
      <bottom style="medium">
        <color indexed="64"/>
      </bottom>
      <diagonal/>
    </border>
    <border>
      <left style="medium">
        <color rgb="FFFF0000"/>
      </left>
      <right style="medium">
        <color rgb="FFFF0000"/>
      </right>
      <top style="thin">
        <color theme="1"/>
      </top>
      <bottom style="double">
        <color theme="1"/>
      </bottom>
      <diagonal/>
    </border>
    <border>
      <left style="medium">
        <color rgb="FFFF0000"/>
      </left>
      <right/>
      <top/>
      <bottom style="double">
        <color rgb="FFFF0000"/>
      </bottom>
      <diagonal/>
    </border>
    <border>
      <left style="medium">
        <color indexed="64"/>
      </left>
      <right/>
      <top style="thin">
        <color auto="1"/>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indexed="64"/>
      </right>
      <top style="medium">
        <color rgb="FFFF0000"/>
      </top>
      <bottom/>
      <diagonal/>
    </border>
    <border>
      <left/>
      <right style="medium">
        <color indexed="64"/>
      </right>
      <top style="thin">
        <color theme="1"/>
      </top>
      <bottom/>
      <diagonal/>
    </border>
    <border>
      <left style="medium">
        <color rgb="FFFF0000"/>
      </left>
      <right style="medium">
        <color indexed="64"/>
      </right>
      <top style="thin">
        <color indexed="64"/>
      </top>
      <bottom/>
      <diagonal/>
    </border>
    <border>
      <left/>
      <right style="medium">
        <color rgb="FFFF0000"/>
      </right>
      <top/>
      <bottom style="medium">
        <color rgb="FFFF0000"/>
      </bottom>
      <diagonal/>
    </border>
    <border>
      <left/>
      <right/>
      <top/>
      <bottom style="hair">
        <color auto="1"/>
      </bottom>
      <diagonal/>
    </border>
    <border>
      <left/>
      <right style="medium">
        <color indexed="64"/>
      </right>
      <top/>
      <bottom style="hair">
        <color auto="1"/>
      </bottom>
      <diagonal/>
    </border>
    <border>
      <left/>
      <right style="medium">
        <color rgb="FFFF0000"/>
      </right>
      <top style="medium">
        <color rgb="FFFF0000"/>
      </top>
      <bottom style="hair">
        <color auto="1"/>
      </bottom>
      <diagonal/>
    </border>
    <border>
      <left/>
      <right style="medium">
        <color rgb="FFFF0000"/>
      </right>
      <top style="hair">
        <color auto="1"/>
      </top>
      <bottom style="hair">
        <color auto="1"/>
      </bottom>
      <diagonal/>
    </border>
    <border>
      <left/>
      <right style="medium">
        <color rgb="FFFF0000"/>
      </right>
      <top style="hair">
        <color auto="1"/>
      </top>
      <bottom style="thin">
        <color auto="1"/>
      </bottom>
      <diagonal/>
    </border>
    <border>
      <left style="medium">
        <color indexed="64"/>
      </left>
      <right style="medium">
        <color rgb="FFFF0000"/>
      </right>
      <top style="thin">
        <color auto="1"/>
      </top>
      <bottom/>
      <diagonal/>
    </border>
    <border>
      <left/>
      <right style="medium">
        <color rgb="FFFF0000"/>
      </right>
      <top style="thin">
        <color auto="1"/>
      </top>
      <bottom style="hair">
        <color auto="1"/>
      </bottom>
      <diagonal/>
    </border>
    <border>
      <left style="medium">
        <color indexed="64"/>
      </left>
      <right style="medium">
        <color rgb="FFFF0000"/>
      </right>
      <top/>
      <bottom style="medium">
        <color indexed="64"/>
      </bottom>
      <diagonal/>
    </border>
    <border>
      <left style="medium">
        <color rgb="FFFF0000"/>
      </left>
      <right style="medium">
        <color rgb="FFFF0000"/>
      </right>
      <top/>
      <bottom style="medium">
        <color rgb="FFFF0000"/>
      </bottom>
      <diagonal/>
    </border>
    <border>
      <left style="medium">
        <color rgb="FFFF0000"/>
      </left>
      <right style="thin">
        <color auto="1"/>
      </right>
      <top style="thin">
        <color auto="1"/>
      </top>
      <bottom style="medium">
        <color rgb="FFFF0000"/>
      </bottom>
      <diagonal/>
    </border>
    <border>
      <left style="medium">
        <color rgb="FFFF0000"/>
      </left>
      <right style="medium">
        <color rgb="FFFF0000"/>
      </right>
      <top style="medium">
        <color rgb="FFFF0000"/>
      </top>
      <bottom style="hair">
        <color auto="1"/>
      </bottom>
      <diagonal/>
    </border>
    <border>
      <left style="medium">
        <color rgb="FFFF0000"/>
      </left>
      <right style="medium">
        <color rgb="FFFF0000"/>
      </right>
      <top style="hair">
        <color auto="1"/>
      </top>
      <bottom style="hair">
        <color auto="1"/>
      </bottom>
      <diagonal/>
    </border>
    <border>
      <left/>
      <right style="medium">
        <color rgb="FFFF0000"/>
      </right>
      <top style="medium">
        <color rgb="FFFF0000"/>
      </top>
      <bottom style="medium">
        <color rgb="FFFF0000"/>
      </bottom>
      <diagonal/>
    </border>
    <border>
      <left style="medium">
        <color rgb="FFFF0000"/>
      </left>
      <right/>
      <top style="thin">
        <color auto="1"/>
      </top>
      <bottom style="hair">
        <color auto="1"/>
      </bottom>
      <diagonal/>
    </border>
    <border>
      <left/>
      <right style="medium">
        <color indexed="64"/>
      </right>
      <top style="thin">
        <color auto="1"/>
      </top>
      <bottom style="thin">
        <color theme="1"/>
      </bottom>
      <diagonal/>
    </border>
    <border>
      <left style="medium">
        <color rgb="FFFF0000"/>
      </left>
      <right style="medium">
        <color theme="1"/>
      </right>
      <top style="double">
        <color auto="1"/>
      </top>
      <bottom style="thin">
        <color auto="1"/>
      </bottom>
      <diagonal/>
    </border>
    <border>
      <left/>
      <right style="medium">
        <color theme="1"/>
      </right>
      <top style="thin">
        <color auto="1"/>
      </top>
      <bottom style="thin">
        <color auto="1"/>
      </bottom>
      <diagonal/>
    </border>
    <border>
      <left/>
      <right style="medium">
        <color theme="1"/>
      </right>
      <top style="thin">
        <color auto="1"/>
      </top>
      <bottom/>
      <diagonal/>
    </border>
    <border>
      <left/>
      <right style="medium">
        <color theme="1"/>
      </right>
      <top style="thin">
        <color auto="1"/>
      </top>
      <bottom style="double">
        <color indexed="64"/>
      </bottom>
      <diagonal/>
    </border>
    <border>
      <left/>
      <right style="medium">
        <color theme="1"/>
      </right>
      <top/>
      <bottom style="thin">
        <color auto="1"/>
      </bottom>
      <diagonal/>
    </border>
    <border>
      <left style="medium">
        <color rgb="FFFF0000"/>
      </left>
      <right style="medium">
        <color rgb="FFFF0000"/>
      </right>
      <top style="thin">
        <color auto="1"/>
      </top>
      <bottom style="double">
        <color rgb="FFFF0000"/>
      </bottom>
      <diagonal/>
    </border>
    <border>
      <left/>
      <right style="medium">
        <color theme="1"/>
      </right>
      <top style="thin">
        <color auto="1"/>
      </top>
      <bottom style="double">
        <color rgb="FFFF0000"/>
      </bottom>
      <diagonal/>
    </border>
    <border>
      <left/>
      <right style="medium">
        <color theme="1"/>
      </right>
      <top style="medium">
        <color rgb="FFFF0000"/>
      </top>
      <bottom style="thin">
        <color auto="1"/>
      </bottom>
      <diagonal/>
    </border>
    <border>
      <left style="medium">
        <color rgb="FFFF0000"/>
      </left>
      <right style="medium">
        <color rgb="FFFF0000"/>
      </right>
      <top/>
      <bottom style="thin">
        <color theme="1"/>
      </bottom>
      <diagonal/>
    </border>
    <border>
      <left/>
      <right style="medium">
        <color theme="1"/>
      </right>
      <top/>
      <bottom style="thin">
        <color theme="1"/>
      </bottom>
      <diagonal/>
    </border>
    <border>
      <left/>
      <right style="medium">
        <color theme="1"/>
      </right>
      <top style="thin">
        <color theme="1"/>
      </top>
      <bottom style="thin">
        <color auto="1"/>
      </bottom>
      <diagonal/>
    </border>
    <border>
      <left style="medium">
        <color rgb="FFFF0000"/>
      </left>
      <right style="medium">
        <color rgb="FFFF0000"/>
      </right>
      <top/>
      <bottom style="double">
        <color rgb="FFFF0000"/>
      </bottom>
      <diagonal/>
    </border>
    <border>
      <left/>
      <right style="medium">
        <color theme="1"/>
      </right>
      <top/>
      <bottom style="double">
        <color rgb="FFFF0000"/>
      </bottom>
      <diagonal/>
    </border>
    <border>
      <left/>
      <right style="medium">
        <color theme="1"/>
      </right>
      <top style="double">
        <color rgb="FFFF0000"/>
      </top>
      <bottom style="thin">
        <color auto="1"/>
      </bottom>
      <diagonal/>
    </border>
    <border>
      <left style="thin">
        <color auto="1"/>
      </left>
      <right style="medium">
        <color theme="1"/>
      </right>
      <top style="thin">
        <color auto="1"/>
      </top>
      <bottom style="thin">
        <color auto="1"/>
      </bottom>
      <diagonal/>
    </border>
    <border>
      <left style="medium">
        <color rgb="FFFF0000"/>
      </left>
      <right style="medium">
        <color theme="1"/>
      </right>
      <top style="thin">
        <color auto="1"/>
      </top>
      <bottom style="double">
        <color indexed="64"/>
      </bottom>
      <diagonal/>
    </border>
    <border>
      <left style="medium">
        <color rgb="FFFF0000"/>
      </left>
      <right style="medium">
        <color rgb="FFFF0000"/>
      </right>
      <top style="thin">
        <color theme="1"/>
      </top>
      <bottom style="double">
        <color rgb="FFFF0000"/>
      </bottom>
      <diagonal/>
    </border>
    <border>
      <left style="thin">
        <color auto="1"/>
      </left>
      <right/>
      <top style="thin">
        <color auto="1"/>
      </top>
      <bottom style="medium">
        <color rgb="FFFF0000"/>
      </bottom>
      <diagonal/>
    </border>
    <border>
      <left style="thin">
        <color theme="1"/>
      </left>
      <right/>
      <top/>
      <bottom style="medium">
        <color rgb="FFFF0000"/>
      </bottom>
      <diagonal/>
    </border>
    <border>
      <left style="medium">
        <color rgb="FFFF0000"/>
      </left>
      <right style="medium">
        <color theme="1"/>
      </right>
      <top style="medium">
        <color rgb="FFFF0000"/>
      </top>
      <bottom/>
      <diagonal/>
    </border>
    <border>
      <left style="medium">
        <color rgb="FFFF0000"/>
      </left>
      <right style="medium">
        <color theme="1"/>
      </right>
      <top/>
      <bottom style="thin">
        <color auto="1"/>
      </bottom>
      <diagonal/>
    </border>
    <border>
      <left style="medium">
        <color rgb="FFFF0000"/>
      </left>
      <right style="medium">
        <color theme="1"/>
      </right>
      <top style="thin">
        <color auto="1"/>
      </top>
      <bottom/>
      <diagonal/>
    </border>
    <border>
      <left style="medium">
        <color rgb="FFFF0000"/>
      </left>
      <right style="medium">
        <color theme="1"/>
      </right>
      <top style="thin">
        <color auto="1"/>
      </top>
      <bottom style="medium">
        <color rgb="FFFF0000"/>
      </bottom>
      <diagonal/>
    </border>
    <border>
      <left style="medium">
        <color rgb="FFFF0000"/>
      </left>
      <right style="medium">
        <color auto="1"/>
      </right>
      <top style="medium">
        <color rgb="FFFF0000"/>
      </top>
      <bottom style="thin">
        <color auto="1"/>
      </bottom>
      <diagonal/>
    </border>
    <border>
      <left style="thin">
        <color auto="1"/>
      </left>
      <right/>
      <top style="thin">
        <color auto="1"/>
      </top>
      <bottom style="thin">
        <color theme="1"/>
      </bottom>
      <diagonal/>
    </border>
    <border>
      <left/>
      <right style="medium">
        <color auto="1"/>
      </right>
      <top style="medium">
        <color auto="1"/>
      </top>
      <bottom style="thin">
        <color auto="1"/>
      </bottom>
      <diagonal/>
    </border>
    <border>
      <left style="thin">
        <color theme="1"/>
      </left>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medium">
        <color indexed="64"/>
      </left>
      <right/>
      <top style="thin">
        <color theme="1"/>
      </top>
      <bottom/>
      <diagonal/>
    </border>
    <border>
      <left style="medium">
        <color indexed="64"/>
      </left>
      <right/>
      <top/>
      <bottom style="medium">
        <color theme="1"/>
      </bottom>
      <diagonal/>
    </border>
    <border>
      <left style="medium">
        <color rgb="FFFF0000"/>
      </left>
      <right style="medium">
        <color rgb="FFFF0000"/>
      </right>
      <top style="medium">
        <color rgb="FFFF0000"/>
      </top>
      <bottom style="hair">
        <color theme="1"/>
      </bottom>
      <diagonal/>
    </border>
    <border>
      <left/>
      <right/>
      <top style="thin">
        <color auto="1"/>
      </top>
      <bottom style="hair">
        <color theme="1"/>
      </bottom>
      <diagonal/>
    </border>
    <border>
      <left style="medium">
        <color rgb="FFFF0000"/>
      </left>
      <right style="medium">
        <color rgb="FFFF0000"/>
      </right>
      <top style="hair">
        <color theme="1"/>
      </top>
      <bottom style="hair">
        <color theme="1"/>
      </bottom>
      <diagonal/>
    </border>
    <border>
      <left/>
      <right/>
      <top style="hair">
        <color theme="1"/>
      </top>
      <bottom style="hair">
        <color theme="1"/>
      </bottom>
      <diagonal/>
    </border>
    <border>
      <left/>
      <right style="medium">
        <color indexed="64"/>
      </right>
      <top style="hair">
        <color theme="1"/>
      </top>
      <bottom style="hair">
        <color theme="1"/>
      </bottom>
      <diagonal/>
    </border>
    <border>
      <left style="thin">
        <color auto="1"/>
      </left>
      <right/>
      <top style="hair">
        <color theme="1"/>
      </top>
      <bottom style="hair">
        <color theme="1"/>
      </bottom>
      <diagonal/>
    </border>
    <border>
      <left style="medium">
        <color rgb="FFFF0000"/>
      </left>
      <right style="medium">
        <color rgb="FFFF0000"/>
      </right>
      <top style="hair">
        <color theme="1"/>
      </top>
      <bottom style="medium">
        <color rgb="FFFF0000"/>
      </bottom>
      <diagonal/>
    </border>
    <border>
      <left/>
      <right/>
      <top style="hair">
        <color theme="1"/>
      </top>
      <bottom/>
      <diagonal/>
    </border>
    <border>
      <left/>
      <right style="medium">
        <color indexed="64"/>
      </right>
      <top style="hair">
        <color theme="1"/>
      </top>
      <bottom/>
      <diagonal/>
    </border>
    <border>
      <left style="medium">
        <color indexed="64"/>
      </left>
      <right style="thin">
        <color auto="1"/>
      </right>
      <top style="medium">
        <color indexed="64"/>
      </top>
      <bottom/>
      <diagonal/>
    </border>
    <border>
      <left style="medium">
        <color indexed="64"/>
      </left>
      <right style="medium">
        <color rgb="FFFF0000"/>
      </right>
      <top style="thin">
        <color theme="1"/>
      </top>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theme="1"/>
      </left>
      <right/>
      <top/>
      <bottom/>
      <diagonal/>
    </border>
    <border>
      <left/>
      <right style="medium">
        <color theme="1"/>
      </right>
      <top style="thin">
        <color auto="1"/>
      </top>
      <bottom style="medium">
        <color rgb="FFFF0000"/>
      </bottom>
      <diagonal/>
    </border>
    <border>
      <left style="medium">
        <color rgb="FFFF0000"/>
      </left>
      <right/>
      <top style="thin">
        <color auto="1"/>
      </top>
      <bottom style="hair">
        <color theme="1"/>
      </bottom>
      <diagonal/>
    </border>
    <border>
      <left/>
      <right style="medium">
        <color theme="1"/>
      </right>
      <top style="thin">
        <color auto="1"/>
      </top>
      <bottom style="hair">
        <color theme="1"/>
      </bottom>
      <diagonal/>
    </border>
    <border>
      <left style="medium">
        <color rgb="FFFF0000"/>
      </left>
      <right/>
      <top style="hair">
        <color theme="1"/>
      </top>
      <bottom style="hair">
        <color theme="1"/>
      </bottom>
      <diagonal/>
    </border>
    <border>
      <left/>
      <right style="medium">
        <color theme="1"/>
      </right>
      <top style="hair">
        <color theme="1"/>
      </top>
      <bottom style="hair">
        <color theme="1"/>
      </bottom>
      <diagonal/>
    </border>
    <border>
      <left style="medium">
        <color rgb="FFFF0000"/>
      </left>
      <right/>
      <top style="hair">
        <color theme="1"/>
      </top>
      <bottom style="thin">
        <color auto="1"/>
      </bottom>
      <diagonal/>
    </border>
    <border>
      <left/>
      <right/>
      <top style="hair">
        <color theme="1"/>
      </top>
      <bottom style="thin">
        <color auto="1"/>
      </bottom>
      <diagonal/>
    </border>
    <border>
      <left/>
      <right style="medium">
        <color theme="1"/>
      </right>
      <top style="hair">
        <color theme="1"/>
      </top>
      <bottom style="thin">
        <color auto="1"/>
      </bottom>
      <diagonal/>
    </border>
    <border>
      <left/>
      <right style="medium">
        <color auto="1"/>
      </right>
      <top style="thin">
        <color auto="1"/>
      </top>
      <bottom style="hair">
        <color theme="1"/>
      </bottom>
      <diagonal/>
    </border>
    <border>
      <left/>
      <right style="medium">
        <color theme="1"/>
      </right>
      <top/>
      <bottom style="medium">
        <color rgb="FFFF0000"/>
      </bottom>
      <diagonal/>
    </border>
    <border>
      <left style="medium">
        <color indexed="64"/>
      </left>
      <right/>
      <top style="medium">
        <color rgb="FFFF0000"/>
      </top>
      <bottom/>
      <diagonal/>
    </border>
    <border>
      <left style="medium">
        <color indexed="64"/>
      </left>
      <right/>
      <top style="medium">
        <color rgb="FFFF0000"/>
      </top>
      <bottom style="thin">
        <color auto="1"/>
      </bottom>
      <diagonal/>
    </border>
    <border>
      <left/>
      <right/>
      <top style="medium">
        <color rgb="FFFF0000"/>
      </top>
      <bottom style="thin">
        <color auto="1"/>
      </bottom>
      <diagonal/>
    </border>
    <border>
      <left/>
      <right/>
      <top style="thin">
        <color theme="1"/>
      </top>
      <bottom/>
      <diagonal/>
    </border>
    <border>
      <left/>
      <right style="thin">
        <color auto="1"/>
      </right>
      <top style="thin">
        <color auto="1"/>
      </top>
      <bottom style="thin">
        <color auto="1"/>
      </bottom>
      <diagonal/>
    </border>
  </borders>
  <cellStyleXfs count="4">
    <xf numFmtId="0" fontId="0" fillId="0" borderId="0">
      <alignment vertical="center"/>
    </xf>
    <xf numFmtId="0" fontId="14" fillId="0" borderId="0" applyNumberFormat="0" applyFill="0" applyBorder="0" applyAlignment="0" applyProtection="0">
      <alignment vertical="center"/>
    </xf>
    <xf numFmtId="0" fontId="19" fillId="0" borderId="0">
      <alignment vertical="center"/>
    </xf>
    <xf numFmtId="38" fontId="34" fillId="0" borderId="0" applyFont="0" applyFill="0" applyBorder="0" applyAlignment="0" applyProtection="0">
      <alignment vertical="center"/>
    </xf>
  </cellStyleXfs>
  <cellXfs count="632">
    <xf numFmtId="0" fontId="0" fillId="0" borderId="0" xfId="0">
      <alignment vertical="center"/>
    </xf>
    <xf numFmtId="0" fontId="0" fillId="2" borderId="0" xfId="0" applyFill="1">
      <alignment vertical="center"/>
    </xf>
    <xf numFmtId="0" fontId="0" fillId="0" borderId="0" xfId="0" applyAlignment="1">
      <alignment vertical="center" wrapText="1"/>
    </xf>
    <xf numFmtId="0" fontId="0" fillId="3" borderId="0" xfId="0" applyFill="1">
      <alignment vertical="center"/>
    </xf>
    <xf numFmtId="0" fontId="0" fillId="0" borderId="0" xfId="0" applyFill="1">
      <alignment vertical="center"/>
    </xf>
    <xf numFmtId="0" fontId="0" fillId="4" borderId="0" xfId="0" applyFill="1">
      <alignment vertical="center"/>
    </xf>
    <xf numFmtId="0" fontId="1" fillId="0" borderId="0" xfId="0" applyFont="1" applyFill="1">
      <alignment vertical="center"/>
    </xf>
    <xf numFmtId="0" fontId="0" fillId="0" borderId="0" xfId="0" applyFont="1">
      <alignment vertical="center"/>
    </xf>
    <xf numFmtId="0" fontId="1" fillId="0" borderId="0" xfId="0" applyFont="1">
      <alignment vertical="center"/>
    </xf>
    <xf numFmtId="0" fontId="1" fillId="0" borderId="1" xfId="0" applyFont="1" applyBorder="1">
      <alignment vertical="center"/>
    </xf>
    <xf numFmtId="177" fontId="4" fillId="2" borderId="8" xfId="0" applyNumberFormat="1" applyFont="1" applyFill="1" applyBorder="1">
      <alignment vertical="center"/>
    </xf>
    <xf numFmtId="0" fontId="4" fillId="0" borderId="9" xfId="0" applyFont="1" applyBorder="1" applyAlignment="1">
      <alignment horizontal="left" vertical="center"/>
    </xf>
    <xf numFmtId="177" fontId="4" fillId="2" borderId="13" xfId="0" applyNumberFormat="1" applyFont="1" applyFill="1" applyBorder="1">
      <alignment vertical="center"/>
    </xf>
    <xf numFmtId="0" fontId="4" fillId="0" borderId="7" xfId="0" applyFont="1" applyBorder="1" applyAlignment="1">
      <alignment horizontal="left" vertical="center"/>
    </xf>
    <xf numFmtId="177" fontId="4" fillId="0" borderId="14" xfId="0" applyNumberFormat="1" applyFont="1" applyBorder="1">
      <alignment vertical="center"/>
    </xf>
    <xf numFmtId="0" fontId="4" fillId="0" borderId="9" xfId="0" applyFont="1" applyBorder="1" applyAlignment="1">
      <alignment horizontal="right" vertical="center"/>
    </xf>
    <xf numFmtId="177" fontId="4" fillId="0" borderId="8" xfId="0" applyNumberFormat="1" applyFont="1" applyBorder="1">
      <alignment vertical="center"/>
    </xf>
    <xf numFmtId="0" fontId="1" fillId="7" borderId="1" xfId="0" applyFont="1" applyFill="1" applyBorder="1" applyAlignment="1">
      <alignment horizontal="center" vertical="center"/>
    </xf>
    <xf numFmtId="0" fontId="1" fillId="7" borderId="1" xfId="0" applyFont="1" applyFill="1" applyBorder="1">
      <alignment vertical="center"/>
    </xf>
    <xf numFmtId="0" fontId="1" fillId="0" borderId="1" xfId="0" applyFont="1" applyFill="1" applyBorder="1">
      <alignment vertical="center"/>
    </xf>
    <xf numFmtId="177" fontId="4" fillId="0" borderId="14" xfId="0" applyNumberFormat="1" applyFont="1" applyFill="1" applyBorder="1" applyAlignment="1">
      <alignment horizontal="right" vertical="center" wrapText="1"/>
    </xf>
    <xf numFmtId="0" fontId="4" fillId="0" borderId="0" xfId="0" applyFont="1" applyBorder="1" applyAlignment="1">
      <alignment vertical="center" wrapText="1"/>
    </xf>
    <xf numFmtId="0" fontId="10" fillId="0" borderId="1" xfId="0" applyFont="1" applyBorder="1" applyAlignment="1">
      <alignment horizontal="justify" vertical="center"/>
    </xf>
    <xf numFmtId="0" fontId="1" fillId="0" borderId="1" xfId="0" applyFont="1" applyBorder="1" applyAlignment="1">
      <alignment horizontal="center" vertical="center"/>
    </xf>
    <xf numFmtId="0" fontId="0" fillId="0" borderId="0" xfId="0" applyAlignment="1">
      <alignment vertical="top"/>
    </xf>
    <xf numFmtId="0" fontId="15" fillId="0" borderId="0" xfId="0" applyFont="1" applyAlignment="1">
      <alignment horizontal="center" vertical="top"/>
    </xf>
    <xf numFmtId="0" fontId="15" fillId="0" borderId="0" xfId="0" applyFont="1" applyAlignment="1">
      <alignment vertical="top"/>
    </xf>
    <xf numFmtId="0" fontId="16" fillId="0" borderId="0" xfId="0" applyFont="1" applyAlignment="1">
      <alignment horizontal="justify" vertical="top"/>
    </xf>
    <xf numFmtId="0" fontId="17" fillId="0" borderId="0" xfId="0" applyFont="1" applyAlignment="1">
      <alignment horizontal="justify" vertical="top" wrapText="1"/>
    </xf>
    <xf numFmtId="0" fontId="18" fillId="0" borderId="0" xfId="0" applyFont="1" applyAlignment="1">
      <alignment horizontal="justify" vertical="top"/>
    </xf>
    <xf numFmtId="0" fontId="16" fillId="0" borderId="0" xfId="0" applyFont="1" applyAlignment="1">
      <alignment vertical="top"/>
    </xf>
    <xf numFmtId="0" fontId="31" fillId="9" borderId="0" xfId="0" applyFont="1" applyFill="1">
      <alignment vertical="center"/>
    </xf>
    <xf numFmtId="0" fontId="0" fillId="9" borderId="0" xfId="0" applyFill="1">
      <alignment vertical="center"/>
    </xf>
    <xf numFmtId="0" fontId="31" fillId="0" borderId="0" xfId="0" applyFont="1">
      <alignment vertical="center"/>
    </xf>
    <xf numFmtId="0" fontId="31" fillId="0" borderId="0" xfId="0" applyFont="1" applyAlignment="1">
      <alignment vertical="center"/>
    </xf>
    <xf numFmtId="177" fontId="4" fillId="0" borderId="33" xfId="0" applyNumberFormat="1" applyFont="1" applyFill="1" applyBorder="1" applyAlignment="1">
      <alignment horizontal="right" vertical="center" wrapText="1"/>
    </xf>
    <xf numFmtId="177" fontId="4" fillId="0" borderId="26" xfId="0" applyNumberFormat="1" applyFont="1" applyFill="1" applyBorder="1" applyAlignment="1">
      <alignment horizontal="right" vertical="center" wrapText="1"/>
    </xf>
    <xf numFmtId="0" fontId="4" fillId="3" borderId="48" xfId="0" applyFont="1" applyFill="1" applyBorder="1">
      <alignment vertical="center"/>
    </xf>
    <xf numFmtId="0" fontId="25" fillId="0" borderId="20" xfId="0" applyFont="1" applyBorder="1" applyAlignment="1">
      <alignment horizontal="justify" vertical="center" wrapText="1"/>
    </xf>
    <xf numFmtId="0" fontId="8" fillId="0" borderId="49" xfId="0" applyFont="1" applyBorder="1" applyAlignment="1">
      <alignment horizontal="justify" vertical="center"/>
    </xf>
    <xf numFmtId="0" fontId="4" fillId="3" borderId="17" xfId="0" applyFont="1" applyFill="1" applyBorder="1">
      <alignment vertical="center"/>
    </xf>
    <xf numFmtId="0" fontId="8" fillId="0" borderId="34" xfId="0" applyFont="1" applyBorder="1" applyAlignment="1">
      <alignment horizontal="justify" vertical="center"/>
    </xf>
    <xf numFmtId="0" fontId="4" fillId="3" borderId="34" xfId="0" applyFont="1" applyFill="1" applyBorder="1">
      <alignment vertical="center"/>
    </xf>
    <xf numFmtId="0" fontId="32" fillId="0" borderId="39" xfId="0" applyFont="1" applyBorder="1" applyAlignment="1">
      <alignment horizontal="justify" vertical="center"/>
    </xf>
    <xf numFmtId="0" fontId="4" fillId="3" borderId="50" xfId="0" applyFont="1" applyFill="1" applyBorder="1">
      <alignment vertical="center"/>
    </xf>
    <xf numFmtId="0" fontId="4" fillId="2" borderId="53" xfId="0" applyFont="1" applyFill="1" applyBorder="1" applyAlignment="1" applyProtection="1">
      <alignment vertical="center"/>
      <protection locked="0"/>
    </xf>
    <xf numFmtId="0" fontId="4" fillId="0" borderId="24" xfId="0" applyFont="1" applyBorder="1" applyProtection="1">
      <alignment vertical="center"/>
      <protection locked="0"/>
    </xf>
    <xf numFmtId="176" fontId="4" fillId="2" borderId="47" xfId="0" applyNumberFormat="1" applyFont="1" applyFill="1" applyBorder="1" applyProtection="1">
      <alignment vertical="center"/>
      <protection locked="0"/>
    </xf>
    <xf numFmtId="0" fontId="4" fillId="2" borderId="32" xfId="0" applyFont="1" applyFill="1" applyBorder="1" applyProtection="1">
      <alignment vertical="center"/>
      <protection locked="0"/>
    </xf>
    <xf numFmtId="0" fontId="4" fillId="2" borderId="46" xfId="0" applyFont="1" applyFill="1" applyBorder="1" applyProtection="1">
      <alignment vertical="center"/>
      <protection locked="0"/>
    </xf>
    <xf numFmtId="177" fontId="4" fillId="2" borderId="42" xfId="0" applyNumberFormat="1" applyFont="1" applyFill="1" applyBorder="1" applyAlignment="1" applyProtection="1">
      <alignment horizontal="right" vertical="center" wrapText="1"/>
      <protection locked="0"/>
    </xf>
    <xf numFmtId="179" fontId="4" fillId="2" borderId="43" xfId="0" applyNumberFormat="1" applyFont="1" applyFill="1" applyBorder="1" applyAlignment="1" applyProtection="1">
      <alignment vertical="center" wrapText="1"/>
      <protection locked="0"/>
    </xf>
    <xf numFmtId="0" fontId="0" fillId="0" borderId="0" xfId="0" applyProtection="1">
      <alignment vertical="center"/>
      <protection locked="0"/>
    </xf>
    <xf numFmtId="0" fontId="0" fillId="2" borderId="0" xfId="0" applyFill="1" applyProtection="1">
      <alignment vertical="center"/>
      <protection locked="0"/>
    </xf>
    <xf numFmtId="0" fontId="0" fillId="3" borderId="0" xfId="0" applyFill="1" applyProtection="1">
      <alignment vertical="center"/>
      <protection locked="0"/>
    </xf>
    <xf numFmtId="0" fontId="0" fillId="0" borderId="0" xfId="0" applyFill="1" applyProtection="1">
      <alignment vertical="center"/>
      <protection locked="0"/>
    </xf>
    <xf numFmtId="0" fontId="0" fillId="4" borderId="0" xfId="0" applyFill="1" applyProtection="1">
      <alignment vertical="center"/>
      <protection locked="0"/>
    </xf>
    <xf numFmtId="0" fontId="31" fillId="2" borderId="0" xfId="0" applyFont="1" applyFill="1" applyProtection="1">
      <alignment vertical="center"/>
      <protection locked="0"/>
    </xf>
    <xf numFmtId="0" fontId="31" fillId="9" borderId="0" xfId="0" applyFont="1" applyFill="1" applyProtection="1">
      <alignment vertical="center"/>
      <protection locked="0"/>
    </xf>
    <xf numFmtId="0" fontId="0" fillId="9" borderId="0" xfId="0" applyFill="1" applyProtection="1">
      <alignment vertical="center"/>
      <protection locked="0"/>
    </xf>
    <xf numFmtId="0" fontId="31" fillId="0" borderId="0" xfId="0" applyFont="1" applyFill="1" applyProtection="1">
      <alignment vertical="center"/>
      <protection locked="0"/>
    </xf>
    <xf numFmtId="0" fontId="1" fillId="0" borderId="1" xfId="0" applyFont="1" applyBorder="1" applyAlignment="1">
      <alignment vertical="center" wrapText="1"/>
    </xf>
    <xf numFmtId="0" fontId="4" fillId="0" borderId="0" xfId="0" applyFont="1" applyBorder="1" applyAlignment="1">
      <alignment horizontal="left" vertical="center" wrapText="1"/>
    </xf>
    <xf numFmtId="0" fontId="4" fillId="0" borderId="6" xfId="0" applyFont="1" applyBorder="1">
      <alignment vertical="center"/>
    </xf>
    <xf numFmtId="0" fontId="4" fillId="0" borderId="17" xfId="0" applyFont="1" applyBorder="1">
      <alignment vertical="center"/>
    </xf>
    <xf numFmtId="0" fontId="4" fillId="0" borderId="9" xfId="0" applyFont="1" applyBorder="1">
      <alignment vertical="center"/>
    </xf>
    <xf numFmtId="0" fontId="4" fillId="0" borderId="3" xfId="0" applyFont="1" applyBorder="1" applyAlignment="1">
      <alignment horizontal="left" vertical="center"/>
    </xf>
    <xf numFmtId="0" fontId="4" fillId="2" borderId="56" xfId="0" applyFont="1" applyFill="1" applyBorder="1" applyAlignment="1" applyProtection="1">
      <alignment vertical="center"/>
      <protection locked="0"/>
    </xf>
    <xf numFmtId="0" fontId="4" fillId="2" borderId="55" xfId="0" applyFont="1" applyFill="1" applyBorder="1" applyAlignment="1" applyProtection="1">
      <alignment vertical="center"/>
      <protection locked="0"/>
    </xf>
    <xf numFmtId="0" fontId="4" fillId="10" borderId="57" xfId="0" applyFont="1" applyFill="1" applyBorder="1" applyAlignment="1" applyProtection="1">
      <alignment vertical="center"/>
      <protection locked="0"/>
    </xf>
    <xf numFmtId="38" fontId="36" fillId="0" borderId="1" xfId="3" applyFont="1" applyBorder="1" applyAlignment="1">
      <alignment horizontal="center" vertical="center"/>
    </xf>
    <xf numFmtId="38" fontId="36" fillId="0" borderId="12" xfId="3" applyFont="1" applyBorder="1" applyAlignment="1">
      <alignment horizontal="center" vertical="center"/>
    </xf>
    <xf numFmtId="0" fontId="4" fillId="0" borderId="7" xfId="0" applyFont="1" applyBorder="1">
      <alignment vertical="center"/>
    </xf>
    <xf numFmtId="0" fontId="24" fillId="0" borderId="59" xfId="0" applyFont="1" applyBorder="1" applyAlignment="1">
      <alignment vertical="center"/>
    </xf>
    <xf numFmtId="0" fontId="4" fillId="10" borderId="71" xfId="0" applyFont="1" applyFill="1" applyBorder="1" applyAlignment="1">
      <alignment vertical="center" wrapText="1"/>
    </xf>
    <xf numFmtId="0" fontId="4" fillId="10" borderId="74" xfId="0" applyFont="1" applyFill="1" applyBorder="1" applyAlignment="1">
      <alignment vertical="center" wrapText="1"/>
    </xf>
    <xf numFmtId="0" fontId="4" fillId="10" borderId="69" xfId="0" applyFont="1" applyFill="1" applyBorder="1" applyAlignment="1">
      <alignment vertical="center" wrapText="1"/>
    </xf>
    <xf numFmtId="0" fontId="4" fillId="10" borderId="70" xfId="0" applyFont="1" applyFill="1" applyBorder="1" applyAlignment="1">
      <alignment vertical="center" wrapText="1"/>
    </xf>
    <xf numFmtId="38" fontId="36" fillId="12" borderId="5" xfId="3" applyFont="1" applyFill="1" applyBorder="1" applyAlignment="1">
      <alignment horizontal="center" vertical="center"/>
    </xf>
    <xf numFmtId="0" fontId="1" fillId="0" borderId="1" xfId="0" applyFont="1" applyBorder="1" applyAlignment="1">
      <alignment vertical="center" wrapText="1"/>
    </xf>
    <xf numFmtId="38" fontId="35" fillId="12" borderId="79" xfId="3" applyFont="1" applyFill="1" applyBorder="1" applyAlignment="1">
      <alignment vertical="center" wrapText="1"/>
    </xf>
    <xf numFmtId="0" fontId="8" fillId="0" borderId="81" xfId="0" applyFont="1" applyBorder="1" applyAlignment="1">
      <alignment horizontal="justify" vertical="center"/>
    </xf>
    <xf numFmtId="176" fontId="4" fillId="13" borderId="47" xfId="0" applyNumberFormat="1" applyFont="1" applyFill="1" applyBorder="1" applyProtection="1">
      <alignment vertical="center"/>
      <protection locked="0"/>
    </xf>
    <xf numFmtId="38" fontId="35" fillId="12" borderId="19" xfId="3" applyFont="1" applyFill="1" applyBorder="1" applyAlignment="1">
      <alignment vertical="center" wrapText="1"/>
    </xf>
    <xf numFmtId="0" fontId="8" fillId="0" borderId="83" xfId="0" applyFont="1" applyBorder="1" applyAlignment="1">
      <alignment horizontal="justify" vertical="center"/>
    </xf>
    <xf numFmtId="0" fontId="5" fillId="0" borderId="9" xfId="0" applyFont="1" applyBorder="1">
      <alignment vertical="center"/>
    </xf>
    <xf numFmtId="179" fontId="4" fillId="2" borderId="42" xfId="0" applyNumberFormat="1" applyFont="1" applyFill="1" applyBorder="1" applyAlignment="1" applyProtection="1">
      <alignment vertical="center" wrapText="1"/>
      <protection locked="0"/>
    </xf>
    <xf numFmtId="177" fontId="4" fillId="2" borderId="87" xfId="0" applyNumberFormat="1" applyFont="1" applyFill="1" applyBorder="1" applyAlignment="1" applyProtection="1">
      <alignment vertical="center" wrapText="1"/>
      <protection locked="0"/>
    </xf>
    <xf numFmtId="0" fontId="4"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4" fillId="0" borderId="21" xfId="0" applyFont="1" applyBorder="1" applyAlignment="1">
      <alignment vertical="center" wrapText="1"/>
    </xf>
    <xf numFmtId="0" fontId="8" fillId="0" borderId="25" xfId="0" applyFont="1" applyBorder="1" applyAlignment="1">
      <alignment horizontal="justify" vertical="center"/>
    </xf>
    <xf numFmtId="0" fontId="4" fillId="0" borderId="7" xfId="0" applyFont="1" applyBorder="1" applyAlignment="1">
      <alignment vertical="center"/>
    </xf>
    <xf numFmtId="0" fontId="4" fillId="0" borderId="10" xfId="0" applyFont="1" applyBorder="1" applyAlignment="1">
      <alignment vertical="center" wrapText="1"/>
    </xf>
    <xf numFmtId="0" fontId="4" fillId="0" borderId="96" xfId="0" applyFont="1" applyFill="1" applyBorder="1" applyAlignment="1">
      <alignment horizontal="left" vertical="center" wrapText="1"/>
    </xf>
    <xf numFmtId="0" fontId="4" fillId="0" borderId="99" xfId="0" applyFont="1" applyFill="1" applyBorder="1" applyAlignment="1">
      <alignment horizontal="left" vertical="center" wrapText="1"/>
    </xf>
    <xf numFmtId="0" fontId="4" fillId="0" borderId="110" xfId="0" applyFont="1" applyBorder="1" applyAlignment="1">
      <alignment horizontal="left" vertical="center"/>
    </xf>
    <xf numFmtId="0" fontId="4" fillId="0" borderId="95" xfId="0" applyFont="1" applyBorder="1">
      <alignment vertical="center"/>
    </xf>
    <xf numFmtId="0" fontId="4" fillId="0" borderId="99" xfId="0" applyFont="1" applyBorder="1">
      <alignment vertical="center"/>
    </xf>
    <xf numFmtId="0" fontId="4" fillId="0" borderId="114" xfId="0" applyFont="1" applyBorder="1">
      <alignment vertical="center"/>
    </xf>
    <xf numFmtId="0" fontId="4" fillId="0" borderId="110" xfId="0" applyFont="1" applyBorder="1">
      <alignment vertical="center"/>
    </xf>
    <xf numFmtId="0" fontId="4" fillId="0" borderId="107" xfId="0" applyFont="1" applyBorder="1" applyAlignment="1" applyProtection="1">
      <alignment horizontal="justify" vertical="center"/>
      <protection locked="0"/>
    </xf>
    <xf numFmtId="0" fontId="4" fillId="0" borderId="119" xfId="0" applyFont="1" applyBorder="1" applyAlignment="1" applyProtection="1">
      <alignment horizontal="justify" vertical="center"/>
      <protection locked="0"/>
    </xf>
    <xf numFmtId="0" fontId="24" fillId="0" borderId="120" xfId="0" applyFont="1" applyBorder="1" applyAlignment="1">
      <alignment vertical="center"/>
    </xf>
    <xf numFmtId="0" fontId="4" fillId="0" borderId="121" xfId="0" applyFont="1" applyBorder="1" applyProtection="1">
      <alignment vertical="center"/>
      <protection locked="0"/>
    </xf>
    <xf numFmtId="0" fontId="4" fillId="0" borderId="99" xfId="0" applyFont="1" applyBorder="1" applyProtection="1">
      <alignment vertical="center"/>
      <protection locked="0"/>
    </xf>
    <xf numFmtId="0" fontId="4" fillId="0" borderId="114" xfId="0" applyFont="1" applyBorder="1" applyAlignment="1" applyProtection="1">
      <alignment horizontal="justify" vertical="center"/>
      <protection locked="0"/>
    </xf>
    <xf numFmtId="0" fontId="4" fillId="0" borderId="123" xfId="0" applyFont="1" applyBorder="1" applyProtection="1">
      <alignment vertical="center"/>
      <protection locked="0"/>
    </xf>
    <xf numFmtId="0" fontId="4" fillId="0" borderId="124" xfId="0" applyFont="1" applyBorder="1" applyProtection="1">
      <alignment vertical="center"/>
      <protection locked="0"/>
    </xf>
    <xf numFmtId="0" fontId="4" fillId="0" borderId="114" xfId="0" applyFont="1" applyBorder="1" applyProtection="1">
      <alignment vertical="center"/>
      <protection locked="0"/>
    </xf>
    <xf numFmtId="0" fontId="4" fillId="0" borderId="110" xfId="0" applyFont="1" applyBorder="1" applyAlignment="1">
      <alignment vertical="center" wrapText="1"/>
    </xf>
    <xf numFmtId="0" fontId="4" fillId="0" borderId="97" xfId="0" applyFont="1" applyBorder="1" applyAlignment="1">
      <alignment vertical="center" wrapText="1"/>
    </xf>
    <xf numFmtId="0" fontId="4" fillId="0" borderId="101" xfId="0" applyFont="1" applyBorder="1" applyProtection="1">
      <alignment vertical="center"/>
      <protection locked="0"/>
    </xf>
    <xf numFmtId="0" fontId="4" fillId="0" borderId="114" xfId="0" applyFont="1" applyFill="1" applyBorder="1" applyAlignment="1">
      <alignment horizontal="left" vertical="center" wrapText="1"/>
    </xf>
    <xf numFmtId="0" fontId="4" fillId="0" borderId="131" xfId="0" applyFont="1" applyFill="1" applyBorder="1" applyAlignment="1">
      <alignment horizontal="left" vertical="center" wrapText="1"/>
    </xf>
    <xf numFmtId="0" fontId="1" fillId="0" borderId="96" xfId="0" applyFont="1" applyBorder="1">
      <alignment vertical="center"/>
    </xf>
    <xf numFmtId="0" fontId="1" fillId="0" borderId="94" xfId="0" applyFont="1" applyBorder="1" applyAlignment="1">
      <alignment vertical="center" wrapText="1"/>
    </xf>
    <xf numFmtId="0" fontId="1" fillId="0" borderId="94" xfId="0" applyFont="1" applyBorder="1" applyAlignment="1">
      <alignment horizontal="center" vertical="center"/>
    </xf>
    <xf numFmtId="0" fontId="8" fillId="0" borderId="25" xfId="0" applyFont="1" applyBorder="1" applyAlignment="1">
      <alignment horizontal="justify" vertical="center"/>
    </xf>
    <xf numFmtId="0" fontId="8" fillId="0" borderId="6" xfId="0" applyFont="1" applyBorder="1" applyAlignment="1">
      <alignment horizontal="justify" vertical="center"/>
    </xf>
    <xf numFmtId="0" fontId="4" fillId="0" borderId="2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3" xfId="0" applyFont="1" applyBorder="1">
      <alignment vertical="center"/>
    </xf>
    <xf numFmtId="0" fontId="4" fillId="3" borderId="9" xfId="0" applyFont="1" applyFill="1" applyBorder="1">
      <alignment vertical="center"/>
    </xf>
    <xf numFmtId="0" fontId="8" fillId="0" borderId="9" xfId="0" applyFont="1" applyBorder="1" applyAlignment="1">
      <alignment horizontal="justify" vertical="center"/>
    </xf>
    <xf numFmtId="0" fontId="4" fillId="0" borderId="146" xfId="0" applyFont="1" applyBorder="1" applyProtection="1">
      <alignment vertical="center"/>
      <protection locked="0"/>
    </xf>
    <xf numFmtId="0" fontId="4" fillId="0" borderId="147" xfId="0" applyFont="1" applyBorder="1" applyProtection="1">
      <alignment vertical="center"/>
      <protection locked="0"/>
    </xf>
    <xf numFmtId="0" fontId="8" fillId="0" borderId="150" xfId="0" applyFont="1" applyBorder="1" applyAlignment="1">
      <alignment horizontal="justify" vertical="center"/>
    </xf>
    <xf numFmtId="0" fontId="8" fillId="0" borderId="7" xfId="0" applyFont="1" applyBorder="1" applyAlignment="1">
      <alignment horizontal="justify" vertical="center"/>
    </xf>
    <xf numFmtId="0" fontId="5" fillId="0" borderId="7" xfId="0" applyFont="1" applyBorder="1">
      <alignment vertical="center"/>
    </xf>
    <xf numFmtId="0" fontId="4" fillId="3" borderId="151" xfId="0" applyFont="1" applyFill="1" applyBorder="1">
      <alignment vertical="center"/>
    </xf>
    <xf numFmtId="0" fontId="8" fillId="0" borderId="3" xfId="0" applyFont="1" applyBorder="1" applyAlignment="1">
      <alignment horizontal="justify" vertical="center"/>
    </xf>
    <xf numFmtId="0" fontId="4" fillId="3" borderId="59" xfId="0" applyFont="1" applyFill="1" applyBorder="1">
      <alignment vertical="center"/>
    </xf>
    <xf numFmtId="0" fontId="4" fillId="3" borderId="31" xfId="0" applyFont="1" applyFill="1" applyBorder="1">
      <alignment vertical="center"/>
    </xf>
    <xf numFmtId="176" fontId="38" fillId="12" borderId="33" xfId="0" applyNumberFormat="1" applyFont="1" applyFill="1" applyBorder="1" applyProtection="1">
      <alignment vertical="center"/>
      <protection locked="0"/>
    </xf>
    <xf numFmtId="0" fontId="4" fillId="0" borderId="9" xfId="0" applyFont="1" applyBorder="1" applyProtection="1">
      <alignment vertical="center"/>
      <protection locked="0"/>
    </xf>
    <xf numFmtId="0" fontId="4" fillId="0" borderId="15" xfId="0" applyFont="1" applyBorder="1" applyAlignment="1" applyProtection="1">
      <alignment horizontal="justify" vertical="center"/>
      <protection locked="0"/>
    </xf>
    <xf numFmtId="176" fontId="4" fillId="2" borderId="40" xfId="0" applyNumberFormat="1" applyFont="1" applyFill="1" applyBorder="1" applyProtection="1">
      <alignment vertical="center"/>
      <protection locked="0"/>
    </xf>
    <xf numFmtId="176" fontId="4" fillId="12" borderId="8" xfId="0" applyNumberFormat="1" applyFont="1" applyFill="1" applyBorder="1" applyProtection="1">
      <alignment vertical="center"/>
      <protection locked="0"/>
    </xf>
    <xf numFmtId="0" fontId="4" fillId="12" borderId="14" xfId="0" applyFont="1" applyFill="1" applyBorder="1" applyAlignment="1" applyProtection="1">
      <alignment horizontal="center" vertical="center"/>
      <protection locked="0"/>
    </xf>
    <xf numFmtId="0" fontId="4" fillId="12" borderId="8" xfId="0" applyFont="1" applyFill="1" applyBorder="1" applyAlignment="1" applyProtection="1">
      <alignment horizontal="center" vertical="center"/>
      <protection locked="0"/>
    </xf>
    <xf numFmtId="0" fontId="4" fillId="2" borderId="14" xfId="0" applyFont="1" applyFill="1" applyBorder="1" applyProtection="1">
      <alignment vertical="center"/>
      <protection locked="0"/>
    </xf>
    <xf numFmtId="0" fontId="4" fillId="2" borderId="8" xfId="0" applyFont="1" applyFill="1" applyBorder="1" applyProtection="1">
      <alignment vertical="center"/>
      <protection locked="0"/>
    </xf>
    <xf numFmtId="176" fontId="4" fillId="2" borderId="8" xfId="0" applyNumberFormat="1" applyFont="1" applyFill="1" applyBorder="1" applyProtection="1">
      <alignment vertical="center"/>
      <protection locked="0"/>
    </xf>
    <xf numFmtId="38" fontId="36" fillId="0" borderId="58" xfId="3" applyFont="1" applyBorder="1" applyAlignment="1">
      <alignment vertical="center" wrapText="1"/>
    </xf>
    <xf numFmtId="38" fontId="36" fillId="0" borderId="5" xfId="3" applyFont="1" applyBorder="1" applyAlignment="1">
      <alignment horizontal="center" vertical="center"/>
    </xf>
    <xf numFmtId="0" fontId="39" fillId="0" borderId="9" xfId="0" applyFont="1" applyBorder="1" applyAlignment="1" applyProtection="1">
      <alignment horizontal="left" vertical="center"/>
      <protection locked="0"/>
    </xf>
    <xf numFmtId="0" fontId="5" fillId="11" borderId="9" xfId="0" applyFont="1" applyFill="1" applyBorder="1" applyProtection="1">
      <alignment vertical="center"/>
      <protection locked="0"/>
    </xf>
    <xf numFmtId="0" fontId="4" fillId="0" borderId="3" xfId="0" applyFont="1" applyBorder="1" applyAlignment="1">
      <alignment horizontal="left" vertical="center" wrapText="1"/>
    </xf>
    <xf numFmtId="0" fontId="1" fillId="0" borderId="1" xfId="0" applyFont="1" applyBorder="1" applyAlignment="1">
      <alignment vertical="center" wrapText="1"/>
    </xf>
    <xf numFmtId="0" fontId="4" fillId="0" borderId="97" xfId="0" applyFont="1" applyBorder="1" applyAlignment="1">
      <alignment vertical="center" wrapText="1"/>
    </xf>
    <xf numFmtId="0" fontId="4" fillId="0" borderId="110" xfId="0" applyFont="1" applyBorder="1" applyAlignment="1">
      <alignment vertical="center" wrapText="1"/>
    </xf>
    <xf numFmtId="0" fontId="4" fillId="3" borderId="9" xfId="0" applyFont="1" applyFill="1" applyBorder="1">
      <alignment vertical="center"/>
    </xf>
    <xf numFmtId="0" fontId="4" fillId="0" borderId="99" xfId="0" applyFont="1" applyBorder="1" applyProtection="1">
      <alignment vertical="center"/>
      <protection locked="0"/>
    </xf>
    <xf numFmtId="0" fontId="8" fillId="0" borderId="9" xfId="0" applyFont="1" applyBorder="1" applyAlignment="1">
      <alignment horizontal="justify" vertical="center"/>
    </xf>
    <xf numFmtId="0" fontId="4" fillId="0" borderId="3" xfId="0" applyFont="1" applyBorder="1">
      <alignment vertical="center"/>
    </xf>
    <xf numFmtId="0" fontId="8" fillId="0" borderId="7" xfId="0" applyFont="1" applyBorder="1" applyAlignment="1">
      <alignment horizontal="justify" vertical="center"/>
    </xf>
    <xf numFmtId="0" fontId="4" fillId="0" borderId="9" xfId="0" applyFont="1" applyBorder="1" applyProtection="1">
      <alignment vertical="center"/>
      <protection locked="0"/>
    </xf>
    <xf numFmtId="38" fontId="36" fillId="12" borderId="54" xfId="3" applyFont="1" applyFill="1" applyBorder="1" applyAlignment="1">
      <alignment horizontal="center" vertical="center"/>
    </xf>
    <xf numFmtId="57" fontId="4" fillId="2" borderId="43" xfId="0" applyNumberFormat="1" applyFont="1" applyFill="1" applyBorder="1" applyAlignment="1" applyProtection="1">
      <alignment horizontal="left" vertical="center"/>
      <protection locked="0"/>
    </xf>
    <xf numFmtId="0" fontId="4" fillId="2" borderId="43" xfId="0" applyFont="1" applyFill="1" applyBorder="1" applyAlignment="1" applyProtection="1">
      <alignment vertical="center"/>
      <protection locked="0"/>
    </xf>
    <xf numFmtId="0" fontId="4" fillId="2" borderId="154" xfId="0" applyFont="1" applyFill="1" applyBorder="1" applyAlignment="1" applyProtection="1">
      <alignment vertical="center"/>
      <protection locked="0"/>
    </xf>
    <xf numFmtId="0" fontId="4" fillId="2" borderId="155" xfId="0" applyFont="1" applyFill="1" applyBorder="1" applyAlignment="1" applyProtection="1">
      <alignment vertical="center"/>
      <protection locked="0"/>
    </xf>
    <xf numFmtId="0" fontId="4" fillId="10" borderId="156" xfId="0" applyFont="1" applyFill="1" applyBorder="1" applyAlignment="1" applyProtection="1">
      <alignment vertical="center"/>
      <protection locked="0"/>
    </xf>
    <xf numFmtId="0" fontId="5" fillId="10" borderId="157" xfId="0" applyFont="1" applyFill="1" applyBorder="1" applyAlignment="1">
      <alignment horizontal="center" vertical="center" wrapText="1"/>
    </xf>
    <xf numFmtId="177" fontId="4" fillId="2" borderId="43" xfId="0" applyNumberFormat="1" applyFont="1" applyFill="1" applyBorder="1" applyAlignment="1" applyProtection="1">
      <alignment vertical="top" wrapText="1"/>
      <protection locked="0"/>
    </xf>
    <xf numFmtId="177" fontId="4" fillId="2" borderId="45" xfId="0" applyNumberFormat="1" applyFont="1" applyFill="1" applyBorder="1" applyProtection="1">
      <alignment vertical="center"/>
      <protection locked="0"/>
    </xf>
    <xf numFmtId="38" fontId="35" fillId="10" borderId="43" xfId="3" applyFont="1" applyFill="1" applyBorder="1" applyAlignment="1">
      <alignment horizontal="center" vertical="center"/>
    </xf>
    <xf numFmtId="38" fontId="35" fillId="12" borderId="43" xfId="3" applyFont="1" applyFill="1" applyBorder="1" applyAlignment="1">
      <alignment horizontal="center" vertical="center"/>
    </xf>
    <xf numFmtId="38" fontId="35" fillId="12" borderId="158" xfId="3" applyFont="1" applyFill="1" applyBorder="1" applyAlignment="1">
      <alignment horizontal="center" vertical="center"/>
    </xf>
    <xf numFmtId="176" fontId="4" fillId="2" borderId="44" xfId="0" applyNumberFormat="1" applyFont="1" applyFill="1" applyBorder="1" applyProtection="1">
      <alignment vertical="center"/>
      <protection locked="0"/>
    </xf>
    <xf numFmtId="176" fontId="4" fillId="13" borderId="159" xfId="0" applyNumberFormat="1" applyFont="1" applyFill="1" applyBorder="1" applyProtection="1">
      <alignment vertical="center"/>
      <protection locked="0"/>
    </xf>
    <xf numFmtId="176" fontId="4" fillId="13" borderId="24" xfId="0" applyNumberFormat="1" applyFont="1" applyFill="1" applyBorder="1" applyProtection="1">
      <alignment vertical="center"/>
      <protection locked="0"/>
    </xf>
    <xf numFmtId="0" fontId="5" fillId="0" borderId="161" xfId="0" applyFont="1" applyBorder="1" applyAlignment="1" applyProtection="1">
      <alignment vertical="center" wrapText="1"/>
      <protection locked="0"/>
    </xf>
    <xf numFmtId="176" fontId="4" fillId="12" borderId="162" xfId="0" applyNumberFormat="1" applyFont="1" applyFill="1" applyBorder="1" applyProtection="1">
      <alignment vertical="center"/>
      <protection locked="0"/>
    </xf>
    <xf numFmtId="38" fontId="35" fillId="12" borderId="154" xfId="3" applyFont="1" applyFill="1" applyBorder="1" applyAlignment="1">
      <alignment horizontal="center" vertical="center"/>
    </xf>
    <xf numFmtId="176" fontId="4" fillId="12" borderId="163" xfId="0" applyNumberFormat="1" applyFont="1" applyFill="1" applyBorder="1" applyProtection="1">
      <alignment vertical="center"/>
      <protection locked="0"/>
    </xf>
    <xf numFmtId="0" fontId="0" fillId="10" borderId="42" xfId="0" applyFill="1" applyBorder="1" applyAlignment="1">
      <alignment vertical="center"/>
    </xf>
    <xf numFmtId="0" fontId="0" fillId="10" borderId="43" xfId="0" applyFill="1" applyBorder="1" applyAlignment="1">
      <alignment vertical="center"/>
    </xf>
    <xf numFmtId="0" fontId="1" fillId="0" borderId="26" xfId="0" applyFont="1" applyBorder="1">
      <alignment vertical="center"/>
    </xf>
    <xf numFmtId="0" fontId="4" fillId="0" borderId="168" xfId="0" applyFont="1" applyFill="1" applyBorder="1" applyAlignment="1">
      <alignment horizontal="left" vertical="center" wrapText="1"/>
    </xf>
    <xf numFmtId="0" fontId="4" fillId="10" borderId="173" xfId="0" applyFont="1" applyFill="1" applyBorder="1" applyAlignment="1">
      <alignment vertical="center" wrapText="1"/>
    </xf>
    <xf numFmtId="0" fontId="4" fillId="10" borderId="174" xfId="0" applyFont="1" applyFill="1" applyBorder="1" applyAlignment="1">
      <alignment vertical="center" wrapText="1"/>
    </xf>
    <xf numFmtId="0" fontId="4" fillId="10" borderId="175" xfId="0" applyFont="1" applyFill="1" applyBorder="1" applyAlignment="1">
      <alignment vertical="center" wrapText="1"/>
    </xf>
    <xf numFmtId="0" fontId="4" fillId="10" borderId="177" xfId="0" applyFont="1" applyFill="1" applyBorder="1" applyAlignment="1">
      <alignment vertical="center" wrapText="1"/>
    </xf>
    <xf numFmtId="0" fontId="4" fillId="10" borderId="181" xfId="0" applyFont="1" applyFill="1" applyBorder="1" applyAlignment="1">
      <alignment vertical="center" wrapText="1"/>
    </xf>
    <xf numFmtId="0" fontId="4" fillId="10" borderId="182" xfId="0" applyFont="1" applyFill="1" applyBorder="1" applyAlignment="1">
      <alignment vertical="center" wrapText="1"/>
    </xf>
    <xf numFmtId="38" fontId="35" fillId="12" borderId="42" xfId="3" applyFont="1" applyFill="1" applyBorder="1" applyAlignment="1">
      <alignment horizontal="center" vertical="center"/>
    </xf>
    <xf numFmtId="0" fontId="4" fillId="0" borderId="186" xfId="0" applyFont="1" applyBorder="1" applyAlignment="1" applyProtection="1">
      <alignment horizontal="justify" vertical="center"/>
      <protection locked="0"/>
    </xf>
    <xf numFmtId="0" fontId="4" fillId="0" borderId="187" xfId="0" applyFont="1" applyBorder="1" applyProtection="1">
      <alignment vertical="center"/>
      <protection locked="0"/>
    </xf>
    <xf numFmtId="0" fontId="4" fillId="0" borderId="187" xfId="0" applyFont="1" applyBorder="1" applyAlignment="1" applyProtection="1">
      <alignment horizontal="justify" vertical="center"/>
      <protection locked="0"/>
    </xf>
    <xf numFmtId="176" fontId="4" fillId="2" borderId="154" xfId="0" applyNumberFormat="1" applyFont="1" applyFill="1" applyBorder="1" applyProtection="1">
      <alignment vertical="center"/>
      <protection locked="0"/>
    </xf>
    <xf numFmtId="0" fontId="4" fillId="0" borderId="188" xfId="0" applyFont="1" applyBorder="1" applyProtection="1">
      <alignment vertical="center"/>
      <protection locked="0"/>
    </xf>
    <xf numFmtId="176" fontId="4" fillId="12" borderId="160" xfId="0" applyNumberFormat="1" applyFont="1" applyFill="1" applyBorder="1" applyProtection="1">
      <alignment vertical="center"/>
      <protection locked="0"/>
    </xf>
    <xf numFmtId="0" fontId="5" fillId="0" borderId="189" xfId="0" applyFont="1" applyBorder="1" applyAlignment="1" applyProtection="1">
      <alignment vertical="center" wrapText="1"/>
      <protection locked="0"/>
    </xf>
    <xf numFmtId="38" fontId="35" fillId="12" borderId="45" xfId="3" applyFont="1" applyFill="1" applyBorder="1" applyAlignment="1">
      <alignment horizontal="center" vertical="center"/>
    </xf>
    <xf numFmtId="0" fontId="4" fillId="0" borderId="190" xfId="0" applyFont="1" applyBorder="1" applyAlignment="1" applyProtection="1">
      <alignment horizontal="justify" vertical="center"/>
      <protection locked="0"/>
    </xf>
    <xf numFmtId="0" fontId="4" fillId="12" borderId="154" xfId="0" applyFont="1" applyFill="1" applyBorder="1" applyProtection="1">
      <alignment vertical="center"/>
      <protection locked="0"/>
    </xf>
    <xf numFmtId="176" fontId="4" fillId="12" borderId="191" xfId="0" applyNumberFormat="1" applyFont="1" applyFill="1" applyBorder="1" applyProtection="1">
      <alignment vertical="center"/>
      <protection locked="0"/>
    </xf>
    <xf numFmtId="0" fontId="4" fillId="0" borderId="192" xfId="0" applyFont="1" applyBorder="1" applyProtection="1">
      <alignment vertical="center"/>
      <protection locked="0"/>
    </xf>
    <xf numFmtId="0" fontId="4" fillId="0" borderId="193" xfId="0" applyFont="1" applyBorder="1" applyAlignment="1" applyProtection="1">
      <alignment horizontal="justify" vertical="center"/>
      <protection locked="0"/>
    </xf>
    <xf numFmtId="0" fontId="8" fillId="12" borderId="194" xfId="0" applyFont="1" applyFill="1" applyBorder="1" applyAlignment="1" applyProtection="1">
      <alignment horizontal="justify" vertical="center"/>
      <protection locked="0"/>
    </xf>
    <xf numFmtId="0" fontId="8" fillId="0" borderId="195" xfId="0" applyFont="1" applyBorder="1" applyAlignment="1" applyProtection="1">
      <alignment horizontal="justify" vertical="center"/>
      <protection locked="0"/>
    </xf>
    <xf numFmtId="176" fontId="4" fillId="12" borderId="43" xfId="0" applyNumberFormat="1" applyFont="1" applyFill="1" applyBorder="1" applyProtection="1">
      <alignment vertical="center"/>
      <protection locked="0"/>
    </xf>
    <xf numFmtId="0" fontId="4" fillId="0" borderId="196" xfId="0" applyFont="1" applyBorder="1" applyProtection="1">
      <alignment vertical="center"/>
      <protection locked="0"/>
    </xf>
    <xf numFmtId="176" fontId="4" fillId="2" borderId="160" xfId="0" applyNumberFormat="1" applyFont="1" applyFill="1" applyBorder="1" applyProtection="1">
      <alignment vertical="center"/>
      <protection locked="0"/>
    </xf>
    <xf numFmtId="176" fontId="4" fillId="12" borderId="197" xfId="0" applyNumberFormat="1" applyFont="1" applyFill="1" applyBorder="1" applyProtection="1">
      <alignment vertical="center"/>
      <protection locked="0"/>
    </xf>
    <xf numFmtId="0" fontId="4" fillId="0" borderId="198" xfId="0" applyFont="1" applyBorder="1" applyProtection="1">
      <alignment vertical="center"/>
      <protection locked="0"/>
    </xf>
    <xf numFmtId="38" fontId="36" fillId="12" borderId="43" xfId="3" applyFont="1" applyFill="1" applyBorder="1" applyAlignment="1">
      <alignment horizontal="center" vertical="center"/>
    </xf>
    <xf numFmtId="38" fontId="36" fillId="12" borderId="158" xfId="3" applyFont="1" applyFill="1" applyBorder="1" applyAlignment="1">
      <alignment horizontal="center" vertical="center"/>
    </xf>
    <xf numFmtId="0" fontId="4" fillId="12" borderId="45" xfId="0" applyFont="1" applyFill="1" applyBorder="1" applyProtection="1">
      <alignment vertical="center"/>
      <protection locked="0"/>
    </xf>
    <xf numFmtId="0" fontId="4" fillId="0" borderId="190" xfId="0" applyFont="1" applyBorder="1" applyProtection="1">
      <alignment vertical="center"/>
      <protection locked="0"/>
    </xf>
    <xf numFmtId="0" fontId="4" fillId="12" borderId="45" xfId="0" applyFont="1" applyFill="1" applyBorder="1" applyAlignment="1" applyProtection="1">
      <alignment horizontal="center" vertical="center"/>
      <protection locked="0"/>
    </xf>
    <xf numFmtId="0" fontId="13" fillId="12" borderId="43" xfId="0" applyFont="1" applyFill="1" applyBorder="1" applyAlignment="1" applyProtection="1">
      <alignment horizontal="center" vertical="center" wrapText="1"/>
      <protection locked="0"/>
    </xf>
    <xf numFmtId="0" fontId="4" fillId="0" borderId="187" xfId="0" applyFont="1" applyFill="1" applyBorder="1" applyProtection="1">
      <alignment vertical="center"/>
      <protection locked="0"/>
    </xf>
    <xf numFmtId="0" fontId="5" fillId="0" borderId="187" xfId="0" applyFont="1" applyBorder="1" applyProtection="1">
      <alignment vertical="center"/>
      <protection locked="0"/>
    </xf>
    <xf numFmtId="0" fontId="4" fillId="12" borderId="43" xfId="0" applyFont="1" applyFill="1" applyBorder="1" applyAlignment="1" applyProtection="1">
      <alignment horizontal="center" vertical="center"/>
      <protection locked="0"/>
    </xf>
    <xf numFmtId="38" fontId="36" fillId="12" borderId="154" xfId="3" applyFont="1" applyFill="1" applyBorder="1" applyAlignment="1">
      <alignment horizontal="center" vertical="center"/>
    </xf>
    <xf numFmtId="176" fontId="4" fillId="12" borderId="87" xfId="0" applyNumberFormat="1" applyFont="1" applyFill="1" applyBorder="1" applyProtection="1">
      <alignment vertical="center"/>
      <protection locked="0"/>
    </xf>
    <xf numFmtId="0" fontId="4" fillId="0" borderId="189" xfId="0" applyFont="1" applyBorder="1" applyProtection="1">
      <alignment vertical="center"/>
      <protection locked="0"/>
    </xf>
    <xf numFmtId="0" fontId="4" fillId="0" borderId="200" xfId="0" applyFont="1" applyBorder="1" applyAlignment="1" applyProtection="1">
      <alignment horizontal="justify" vertical="center"/>
      <protection locked="0"/>
    </xf>
    <xf numFmtId="0" fontId="5" fillId="0" borderId="201" xfId="0" applyFont="1" applyBorder="1" applyAlignment="1" applyProtection="1">
      <alignment vertical="center" wrapText="1"/>
      <protection locked="0"/>
    </xf>
    <xf numFmtId="176" fontId="4" fillId="2" borderId="202" xfId="0" applyNumberFormat="1" applyFont="1" applyFill="1" applyBorder="1" applyProtection="1">
      <alignment vertical="center"/>
      <protection locked="0"/>
    </xf>
    <xf numFmtId="0" fontId="0" fillId="10" borderId="44" xfId="0" applyFill="1" applyBorder="1" applyAlignment="1">
      <alignment vertical="center"/>
    </xf>
    <xf numFmtId="0" fontId="5" fillId="0" borderId="208" xfId="0" applyFont="1" applyBorder="1" applyAlignment="1" applyProtection="1">
      <alignment vertical="center"/>
    </xf>
    <xf numFmtId="0" fontId="4" fillId="6" borderId="52" xfId="0" applyFont="1" applyFill="1" applyBorder="1" applyAlignment="1" applyProtection="1">
      <alignment vertical="top"/>
      <protection locked="0"/>
    </xf>
    <xf numFmtId="0" fontId="4" fillId="6" borderId="169" xfId="0" applyFont="1" applyFill="1" applyBorder="1" applyAlignment="1" applyProtection="1">
      <alignment vertical="top"/>
      <protection locked="0"/>
    </xf>
    <xf numFmtId="0" fontId="4" fillId="0" borderId="6" xfId="0" applyFont="1" applyBorder="1" applyAlignment="1">
      <alignment vertical="center"/>
    </xf>
    <xf numFmtId="0" fontId="4" fillId="0" borderId="185" xfId="0" applyFont="1" applyFill="1" applyBorder="1" applyAlignment="1">
      <alignment horizontal="left" vertical="center" wrapText="1"/>
    </xf>
    <xf numFmtId="179" fontId="4" fillId="0" borderId="12" xfId="0" applyNumberFormat="1" applyFont="1" applyFill="1" applyBorder="1" applyAlignment="1" applyProtection="1">
      <alignment vertical="center" wrapText="1"/>
    </xf>
    <xf numFmtId="179" fontId="4" fillId="2" borderId="44" xfId="0" applyNumberFormat="1" applyFont="1" applyFill="1" applyBorder="1" applyAlignment="1" applyProtection="1">
      <alignment vertical="center" wrapText="1"/>
      <protection locked="0"/>
    </xf>
    <xf numFmtId="179" fontId="4" fillId="0" borderId="11" xfId="0" applyNumberFormat="1" applyFont="1" applyFill="1" applyBorder="1" applyAlignment="1" applyProtection="1">
      <alignment vertical="center" wrapText="1"/>
    </xf>
    <xf numFmtId="179" fontId="4" fillId="10" borderId="44" xfId="0" applyNumberFormat="1" applyFont="1" applyFill="1" applyBorder="1" applyAlignment="1" applyProtection="1">
      <alignment vertical="center" wrapText="1"/>
      <protection locked="0"/>
    </xf>
    <xf numFmtId="0" fontId="4" fillId="0" borderId="211" xfId="0" applyFont="1" applyFill="1" applyBorder="1" applyAlignment="1">
      <alignment horizontal="left" vertical="center" wrapText="1"/>
    </xf>
    <xf numFmtId="179" fontId="4" fillId="0" borderId="213" xfId="0" applyNumberFormat="1" applyFont="1" applyFill="1" applyBorder="1" applyAlignment="1" applyProtection="1">
      <alignment vertical="center" wrapText="1"/>
    </xf>
    <xf numFmtId="179" fontId="4" fillId="2" borderId="86" xfId="0" applyNumberFormat="1" applyFont="1" applyFill="1" applyBorder="1" applyAlignment="1" applyProtection="1">
      <alignment vertical="center" wrapText="1"/>
      <protection locked="0"/>
    </xf>
    <xf numFmtId="179" fontId="4" fillId="2" borderId="88" xfId="0" applyNumberFormat="1" applyFont="1" applyFill="1" applyBorder="1" applyAlignment="1" applyProtection="1">
      <alignment vertical="center" wrapText="1"/>
      <protection locked="0"/>
    </xf>
    <xf numFmtId="179" fontId="4" fillId="0" borderId="214" xfId="0" applyNumberFormat="1" applyFont="1" applyFill="1" applyBorder="1" applyAlignment="1" applyProtection="1">
      <alignment vertical="center" wrapText="1"/>
    </xf>
    <xf numFmtId="177" fontId="4" fillId="2" borderId="86" xfId="0" applyNumberFormat="1" applyFont="1" applyFill="1" applyBorder="1" applyAlignment="1" applyProtection="1">
      <alignment horizontal="right" vertical="center" wrapText="1"/>
      <protection locked="0"/>
    </xf>
    <xf numFmtId="177" fontId="4" fillId="2" borderId="88" xfId="0" applyNumberFormat="1" applyFont="1" applyFill="1" applyBorder="1" applyAlignment="1" applyProtection="1">
      <alignment vertical="center" wrapText="1"/>
      <protection locked="0"/>
    </xf>
    <xf numFmtId="0" fontId="0" fillId="10" borderId="179" xfId="0" applyFill="1" applyBorder="1" applyAlignment="1">
      <alignment vertical="center"/>
    </xf>
    <xf numFmtId="177" fontId="5" fillId="0" borderId="209" xfId="0" applyNumberFormat="1" applyFont="1" applyBorder="1" applyAlignment="1" applyProtection="1">
      <alignment vertical="top"/>
      <protection locked="0"/>
    </xf>
    <xf numFmtId="177" fontId="5" fillId="2" borderId="52" xfId="0" applyNumberFormat="1" applyFont="1" applyFill="1" applyBorder="1" applyAlignment="1" applyProtection="1">
      <alignment vertical="top" wrapText="1"/>
      <protection locked="0"/>
    </xf>
    <xf numFmtId="177" fontId="5" fillId="0" borderId="52" xfId="0" applyNumberFormat="1" applyFont="1" applyBorder="1" applyAlignment="1" applyProtection="1">
      <alignment vertical="top"/>
      <protection locked="0"/>
    </xf>
    <xf numFmtId="0" fontId="4" fillId="11" borderId="51" xfId="0" applyFont="1" applyFill="1" applyBorder="1" applyProtection="1">
      <alignment vertical="center"/>
      <protection locked="0"/>
    </xf>
    <xf numFmtId="0" fontId="4" fillId="6" borderId="6" xfId="0" applyFont="1" applyFill="1" applyBorder="1" applyAlignment="1" applyProtection="1">
      <alignment horizontal="left" vertical="center"/>
      <protection locked="0"/>
    </xf>
    <xf numFmtId="0" fontId="0" fillId="10" borderId="219" xfId="0" applyFill="1" applyBorder="1" applyAlignment="1">
      <alignment vertical="center"/>
    </xf>
    <xf numFmtId="0" fontId="0" fillId="10" borderId="221" xfId="0" applyFill="1" applyBorder="1" applyAlignment="1">
      <alignment vertical="center"/>
    </xf>
    <xf numFmtId="0" fontId="0" fillId="10" borderId="225" xfId="0" applyFill="1" applyBorder="1" applyAlignment="1">
      <alignment vertical="center"/>
    </xf>
    <xf numFmtId="177" fontId="4" fillId="0" borderId="165" xfId="0" applyNumberFormat="1" applyFont="1" applyFill="1" applyBorder="1" applyAlignment="1">
      <alignment horizontal="right" vertical="center" wrapText="1"/>
    </xf>
    <xf numFmtId="0" fontId="4" fillId="0" borderId="167" xfId="0" applyFont="1" applyFill="1" applyBorder="1" applyAlignment="1">
      <alignment horizontal="left" vertical="center" wrapText="1"/>
    </xf>
    <xf numFmtId="0" fontId="1" fillId="0" borderId="233" xfId="0" applyFont="1" applyBorder="1">
      <alignment vertical="center"/>
    </xf>
    <xf numFmtId="0" fontId="4" fillId="2" borderId="43" xfId="0" applyFont="1" applyFill="1" applyBorder="1" applyAlignment="1" applyProtection="1">
      <alignment horizontal="right" vertical="center"/>
      <protection locked="0"/>
    </xf>
    <xf numFmtId="0" fontId="4" fillId="2" borderId="154" xfId="0" applyFont="1" applyFill="1" applyBorder="1" applyAlignment="1" applyProtection="1">
      <alignment horizontal="right" vertical="center"/>
      <protection locked="0"/>
    </xf>
    <xf numFmtId="0" fontId="4" fillId="2" borderId="155" xfId="0" applyFont="1" applyFill="1" applyBorder="1" applyAlignment="1" applyProtection="1">
      <alignment horizontal="right" vertical="center"/>
      <protection locked="0"/>
    </xf>
    <xf numFmtId="0" fontId="4" fillId="10" borderId="156" xfId="0" applyFont="1" applyFill="1" applyBorder="1" applyAlignment="1" applyProtection="1">
      <alignment horizontal="right" vertical="center"/>
      <protection locked="0"/>
    </xf>
    <xf numFmtId="0" fontId="5" fillId="10" borderId="157" xfId="0" applyFont="1" applyFill="1" applyBorder="1" applyAlignment="1">
      <alignment horizontal="right" vertical="center" wrapText="1"/>
    </xf>
    <xf numFmtId="0" fontId="4" fillId="0" borderId="3" xfId="0" applyFont="1" applyBorder="1" applyAlignment="1">
      <alignment horizontal="left" vertical="center"/>
    </xf>
    <xf numFmtId="0" fontId="4" fillId="0" borderId="7" xfId="0" applyFont="1" applyBorder="1" applyAlignment="1">
      <alignment vertical="center"/>
    </xf>
    <xf numFmtId="180" fontId="4" fillId="2" borderId="87" xfId="0" applyNumberFormat="1" applyFont="1" applyFill="1" applyBorder="1" applyAlignment="1" applyProtection="1">
      <alignment vertical="center" wrapText="1"/>
      <protection locked="0"/>
    </xf>
    <xf numFmtId="180" fontId="4" fillId="2" borderId="86" xfId="0" applyNumberFormat="1" applyFont="1" applyFill="1" applyBorder="1" applyAlignment="1" applyProtection="1">
      <alignment vertical="center" wrapText="1"/>
      <protection locked="0"/>
    </xf>
    <xf numFmtId="180" fontId="4" fillId="2" borderId="86" xfId="0" applyNumberFormat="1" applyFont="1" applyFill="1" applyBorder="1" applyAlignment="1" applyProtection="1">
      <alignment horizontal="right" vertical="center" wrapText="1"/>
      <protection locked="0"/>
    </xf>
    <xf numFmtId="181" fontId="4" fillId="2" borderId="87" xfId="0" applyNumberFormat="1" applyFont="1" applyFill="1" applyBorder="1" applyAlignment="1" applyProtection="1">
      <alignment vertical="center" wrapText="1"/>
      <protection locked="0"/>
    </xf>
    <xf numFmtId="181" fontId="4" fillId="2" borderId="88" xfId="0" applyNumberFormat="1" applyFont="1" applyFill="1" applyBorder="1" applyAlignment="1" applyProtection="1">
      <alignment vertical="center" wrapText="1"/>
      <protection locked="0"/>
    </xf>
    <xf numFmtId="182" fontId="4" fillId="2" borderId="44" xfId="0" applyNumberFormat="1" applyFont="1" applyFill="1" applyBorder="1" applyAlignment="1" applyProtection="1">
      <alignment vertical="center" wrapText="1"/>
      <protection locked="0"/>
    </xf>
    <xf numFmtId="182" fontId="4" fillId="10" borderId="44" xfId="0" applyNumberFormat="1" applyFont="1" applyFill="1" applyBorder="1" applyAlignment="1" applyProtection="1">
      <alignment vertical="center" wrapText="1"/>
      <protection locked="0"/>
    </xf>
    <xf numFmtId="0" fontId="1" fillId="0" borderId="0" xfId="0" applyFont="1" applyBorder="1">
      <alignment vertical="center"/>
    </xf>
    <xf numFmtId="0" fontId="4" fillId="0" borderId="66" xfId="0" applyFont="1" applyBorder="1" applyAlignment="1">
      <alignment horizontal="left" vertical="center" wrapText="1"/>
    </xf>
    <xf numFmtId="0" fontId="4" fillId="0" borderId="135" xfId="0" applyFont="1" applyBorder="1" applyAlignment="1">
      <alignment horizontal="left" vertical="center" wrapText="1"/>
    </xf>
    <xf numFmtId="0" fontId="4" fillId="0" borderId="110" xfId="0" applyFont="1" applyBorder="1" applyAlignment="1">
      <alignment vertical="center"/>
    </xf>
    <xf numFmtId="0" fontId="4" fillId="0" borderId="7" xfId="0" applyFont="1" applyBorder="1" applyAlignment="1">
      <alignment vertical="center"/>
    </xf>
    <xf numFmtId="0" fontId="4" fillId="2" borderId="8" xfId="0" applyFont="1" applyFill="1" applyBorder="1" applyAlignment="1" applyProtection="1">
      <alignment vertical="center"/>
      <protection locked="0"/>
    </xf>
    <xf numFmtId="0" fontId="4" fillId="2" borderId="23" xfId="0" applyFont="1" applyFill="1" applyBorder="1" applyAlignment="1" applyProtection="1">
      <alignment vertical="center"/>
      <protection locked="0"/>
    </xf>
    <xf numFmtId="0" fontId="4" fillId="0" borderId="97" xfId="0" applyFont="1" applyBorder="1" applyAlignment="1">
      <alignment vertical="center"/>
    </xf>
    <xf numFmtId="0" fontId="0" fillId="0" borderId="31" xfId="0" applyBorder="1" applyAlignment="1">
      <alignment vertical="center"/>
    </xf>
    <xf numFmtId="0" fontId="0" fillId="0" borderId="100" xfId="0" applyBorder="1" applyAlignment="1">
      <alignment vertical="center"/>
    </xf>
    <xf numFmtId="0" fontId="0" fillId="0" borderId="32" xfId="0" applyBorder="1" applyAlignment="1">
      <alignment vertical="center"/>
    </xf>
    <xf numFmtId="0" fontId="5" fillId="0" borderId="205" xfId="0" applyFont="1" applyBorder="1" applyAlignment="1" applyProtection="1">
      <alignment horizontal="left" vertical="center"/>
    </xf>
    <xf numFmtId="0" fontId="0" fillId="0" borderId="206" xfId="0" applyBorder="1" applyAlignment="1">
      <alignment horizontal="left" vertical="center"/>
    </xf>
    <xf numFmtId="0" fontId="5" fillId="0" borderId="207" xfId="0" applyFont="1" applyBorder="1" applyAlignment="1" applyProtection="1">
      <alignment vertical="center"/>
    </xf>
    <xf numFmtId="0" fontId="0" fillId="0" borderId="206" xfId="0" applyBorder="1" applyAlignment="1">
      <alignment vertical="center"/>
    </xf>
    <xf numFmtId="0" fontId="2" fillId="0" borderId="91" xfId="0" applyFont="1" applyBorder="1" applyAlignment="1">
      <alignment horizontal="center" vertical="center" wrapText="1"/>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4" fillId="0" borderId="94" xfId="0" applyFont="1" applyBorder="1">
      <alignment vertical="center"/>
    </xf>
    <xf numFmtId="0" fontId="4" fillId="0" borderId="3" xfId="0" applyFont="1" applyBorder="1">
      <alignment vertical="center"/>
    </xf>
    <xf numFmtId="0" fontId="4" fillId="2" borderId="4" xfId="0" applyFont="1" applyFill="1" applyBorder="1" applyProtection="1">
      <alignment vertical="center"/>
      <protection locked="0"/>
    </xf>
    <xf numFmtId="0" fontId="4" fillId="2" borderId="145" xfId="0" applyFont="1" applyFill="1" applyBorder="1" applyProtection="1">
      <alignment vertical="center"/>
      <protection locked="0"/>
    </xf>
    <xf numFmtId="0" fontId="4" fillId="2" borderId="5" xfId="0" applyFont="1" applyFill="1" applyBorder="1" applyProtection="1">
      <alignment vertical="center"/>
      <protection locked="0"/>
    </xf>
    <xf numFmtId="0" fontId="4" fillId="2" borderId="6" xfId="0" applyFont="1" applyFill="1" applyBorder="1" applyProtection="1">
      <alignment vertical="center"/>
      <protection locked="0"/>
    </xf>
    <xf numFmtId="0" fontId="4" fillId="0" borderId="61" xfId="0" applyFont="1" applyBorder="1" applyAlignment="1">
      <alignment vertical="center"/>
    </xf>
    <xf numFmtId="0" fontId="4" fillId="0" borderId="100" xfId="0" applyFont="1" applyBorder="1" applyAlignment="1">
      <alignment vertical="center"/>
    </xf>
    <xf numFmtId="0" fontId="4" fillId="0" borderId="32" xfId="0" applyFont="1" applyBorder="1" applyAlignment="1">
      <alignment vertical="center"/>
    </xf>
    <xf numFmtId="0" fontId="0" fillId="0" borderId="15" xfId="0" applyBorder="1" applyAlignment="1">
      <alignment vertical="center"/>
    </xf>
    <xf numFmtId="0" fontId="0" fillId="0" borderId="7" xfId="0" applyBorder="1" applyAlignment="1">
      <alignment vertical="center"/>
    </xf>
    <xf numFmtId="0" fontId="4" fillId="0" borderId="111" xfId="0" applyFont="1" applyBorder="1" applyAlignment="1">
      <alignment vertical="center"/>
    </xf>
    <xf numFmtId="0" fontId="4" fillId="0" borderId="60" xfId="0" applyFont="1" applyBorder="1" applyAlignment="1">
      <alignment vertical="center"/>
    </xf>
    <xf numFmtId="0" fontId="4" fillId="0" borderId="23" xfId="0" applyFont="1" applyBorder="1" applyAlignment="1">
      <alignment vertical="center"/>
    </xf>
    <xf numFmtId="0" fontId="4" fillId="0" borderId="8"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0" fillId="0" borderId="9" xfId="0" applyBorder="1" applyAlignment="1">
      <alignment vertical="center"/>
    </xf>
    <xf numFmtId="0" fontId="6" fillId="0" borderId="110" xfId="0" applyFont="1" applyBorder="1" applyAlignment="1">
      <alignment vertical="center"/>
    </xf>
    <xf numFmtId="0" fontId="6" fillId="0" borderId="61" xfId="0" applyFont="1" applyBorder="1" applyAlignment="1">
      <alignment vertical="center"/>
    </xf>
    <xf numFmtId="0" fontId="4" fillId="0" borderId="97" xfId="0" applyFont="1" applyBorder="1" applyAlignment="1">
      <alignment horizontal="left" vertical="center" wrapText="1" shrinkToFit="1"/>
    </xf>
    <xf numFmtId="0" fontId="0" fillId="0" borderId="31" xfId="0" applyBorder="1" applyAlignment="1">
      <alignment horizontal="left" vertical="center" shrinkToFit="1"/>
    </xf>
    <xf numFmtId="0" fontId="4" fillId="0" borderId="98" xfId="0" applyFont="1" applyBorder="1" applyAlignment="1">
      <alignment horizontal="left" vertical="center" shrinkToFit="1"/>
    </xf>
    <xf numFmtId="0" fontId="0" fillId="0" borderId="0" xfId="0" applyBorder="1" applyAlignment="1">
      <alignment horizontal="left" vertical="center" shrinkToFit="1"/>
    </xf>
    <xf numFmtId="0" fontId="4" fillId="0" borderId="94"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5" fillId="11" borderId="97" xfId="0" applyFont="1" applyFill="1" applyBorder="1" applyAlignment="1">
      <alignment horizontal="left" vertical="center" wrapText="1"/>
    </xf>
    <xf numFmtId="0" fontId="40" fillId="11" borderId="38" xfId="0" applyFont="1" applyFill="1" applyBorder="1" applyAlignment="1">
      <alignment horizontal="left" vertical="center" wrapText="1"/>
    </xf>
    <xf numFmtId="0" fontId="5" fillId="11" borderId="98" xfId="0" applyFont="1" applyFill="1" applyBorder="1" applyAlignment="1">
      <alignment horizontal="left" vertical="center" wrapText="1"/>
    </xf>
    <xf numFmtId="0" fontId="40" fillId="11" borderId="37" xfId="0" applyFont="1" applyFill="1" applyBorder="1" applyAlignment="1">
      <alignment horizontal="left" vertical="center" wrapText="1"/>
    </xf>
    <xf numFmtId="0" fontId="5" fillId="11" borderId="100" xfId="0" applyFont="1" applyFill="1" applyBorder="1" applyAlignment="1">
      <alignment horizontal="left" vertical="center" wrapText="1"/>
    </xf>
    <xf numFmtId="0" fontId="40" fillId="11" borderId="41" xfId="0" applyFont="1" applyFill="1" applyBorder="1" applyAlignment="1">
      <alignment horizontal="left" vertical="center" wrapText="1"/>
    </xf>
    <xf numFmtId="0" fontId="4" fillId="2" borderId="25" xfId="0" applyFont="1" applyFill="1" applyBorder="1" applyProtection="1">
      <alignment vertical="center"/>
      <protection locked="0"/>
    </xf>
    <xf numFmtId="0" fontId="14" fillId="2" borderId="180" xfId="1" applyFill="1" applyBorder="1" applyProtection="1">
      <alignment vertical="center"/>
      <protection locked="0"/>
    </xf>
    <xf numFmtId="0" fontId="4" fillId="2" borderId="34" xfId="0" applyFont="1" applyFill="1" applyBorder="1" applyProtection="1">
      <alignment vertical="center"/>
      <protection locked="0"/>
    </xf>
    <xf numFmtId="0" fontId="4" fillId="2" borderId="28" xfId="0" applyFont="1" applyFill="1" applyBorder="1" applyAlignment="1" applyProtection="1">
      <alignment vertical="center"/>
      <protection locked="0"/>
    </xf>
    <xf numFmtId="0" fontId="4" fillId="2" borderId="105" xfId="0" applyFont="1" applyFill="1" applyBorder="1" applyAlignment="1" applyProtection="1">
      <alignment vertical="center"/>
      <protection locked="0"/>
    </xf>
    <xf numFmtId="0" fontId="3" fillId="5" borderId="94" xfId="0" applyFont="1" applyFill="1" applyBorder="1" applyAlignment="1">
      <alignment horizontal="center" vertical="center"/>
    </xf>
    <xf numFmtId="0" fontId="3" fillId="5" borderId="109" xfId="0" applyFont="1" applyFill="1" applyBorder="1" applyAlignment="1">
      <alignment horizontal="center" vertical="center"/>
    </xf>
    <xf numFmtId="0" fontId="7" fillId="7" borderId="116" xfId="0" applyFont="1" applyFill="1" applyBorder="1" applyAlignment="1">
      <alignment horizontal="left" vertical="center" wrapText="1"/>
    </xf>
    <xf numFmtId="0" fontId="7" fillId="7" borderId="82" xfId="0" applyFont="1" applyFill="1" applyBorder="1" applyAlignment="1">
      <alignment horizontal="left" vertical="center" wrapText="1"/>
    </xf>
    <xf numFmtId="0" fontId="7" fillId="7" borderId="117" xfId="0" applyFont="1" applyFill="1" applyBorder="1" applyAlignment="1">
      <alignment horizontal="left" vertical="center" wrapText="1"/>
    </xf>
    <xf numFmtId="0" fontId="8" fillId="0" borderId="98" xfId="0" applyFont="1" applyBorder="1" applyAlignment="1">
      <alignment horizontal="justify" vertical="center"/>
    </xf>
    <xf numFmtId="0" fontId="8" fillId="0" borderId="0" xfId="0" applyFont="1" applyBorder="1" applyAlignment="1">
      <alignment horizontal="justify" vertical="center"/>
    </xf>
    <xf numFmtId="0" fontId="8" fillId="0" borderId="27" xfId="0" applyFont="1" applyBorder="1" applyAlignment="1">
      <alignment horizontal="justify" vertical="center"/>
    </xf>
    <xf numFmtId="0" fontId="8" fillId="0" borderId="118" xfId="0" applyFont="1" applyBorder="1" applyAlignment="1">
      <alignment horizontal="justify" vertical="center"/>
    </xf>
    <xf numFmtId="0" fontId="8" fillId="0" borderId="77" xfId="0" applyFont="1" applyBorder="1" applyAlignment="1">
      <alignment horizontal="justify" vertical="center"/>
    </xf>
    <xf numFmtId="0" fontId="8" fillId="0" borderId="78" xfId="0" applyFont="1" applyBorder="1" applyAlignment="1">
      <alignment horizontal="justify" vertical="center"/>
    </xf>
    <xf numFmtId="0" fontId="4" fillId="0" borderId="122" xfId="0" applyFont="1" applyBorder="1" applyAlignment="1" applyProtection="1">
      <alignment vertical="center"/>
      <protection locked="0"/>
    </xf>
    <xf numFmtId="0" fontId="0" fillId="0" borderId="62" xfId="0" applyBorder="1" applyAlignment="1">
      <alignment vertical="center"/>
    </xf>
    <xf numFmtId="0" fontId="0" fillId="0" borderId="98" xfId="0" applyBorder="1" applyAlignment="1">
      <alignment vertical="center"/>
    </xf>
    <xf numFmtId="0" fontId="0" fillId="0" borderId="37" xfId="0" applyBorder="1" applyAlignment="1">
      <alignment vertical="center"/>
    </xf>
    <xf numFmtId="0" fontId="0" fillId="0" borderId="148" xfId="0" applyBorder="1" applyAlignment="1">
      <alignment vertical="center"/>
    </xf>
    <xf numFmtId="0" fontId="0" fillId="0" borderId="149" xfId="0" applyBorder="1" applyAlignment="1">
      <alignment vertical="center"/>
    </xf>
    <xf numFmtId="0" fontId="4" fillId="0" borderId="98" xfId="0" applyFont="1" applyBorder="1" applyAlignment="1">
      <alignment horizontal="left" vertical="center" wrapText="1"/>
    </xf>
    <xf numFmtId="0" fontId="0" fillId="0" borderId="37" xfId="0" applyBorder="1" applyAlignment="1">
      <alignment horizontal="left" vertical="center" wrapText="1"/>
    </xf>
    <xf numFmtId="0" fontId="3" fillId="5" borderId="11" xfId="0" applyFont="1" applyFill="1" applyBorder="1" applyAlignment="1">
      <alignment horizontal="center" vertical="center"/>
    </xf>
    <xf numFmtId="0" fontId="3" fillId="5" borderId="107" xfId="0" applyFont="1" applyFill="1" applyBorder="1" applyAlignment="1">
      <alignment horizontal="center" vertical="center"/>
    </xf>
    <xf numFmtId="0" fontId="4" fillId="0" borderId="97" xfId="0" applyFont="1" applyBorder="1" applyAlignment="1">
      <alignment horizontal="left" vertical="center" wrapText="1"/>
    </xf>
    <xf numFmtId="0" fontId="0" fillId="0" borderId="38" xfId="0" applyBorder="1" applyAlignment="1">
      <alignment horizontal="left" vertical="center" wrapText="1"/>
    </xf>
    <xf numFmtId="0" fontId="4" fillId="0" borderId="100" xfId="0" applyFont="1" applyBorder="1" applyAlignment="1">
      <alignment horizontal="left" vertical="center" wrapText="1"/>
    </xf>
    <xf numFmtId="0" fontId="0" fillId="0" borderId="41" xfId="0" applyBorder="1" applyAlignment="1">
      <alignment horizontal="left" vertical="center" wrapText="1"/>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0" fontId="4" fillId="0" borderId="21" xfId="0" applyFont="1" applyBorder="1" applyAlignment="1">
      <alignment horizontal="left" vertical="center" wrapText="1"/>
    </xf>
    <xf numFmtId="0" fontId="21" fillId="0" borderId="16" xfId="0" applyFont="1" applyBorder="1" applyAlignment="1" applyProtection="1">
      <alignment horizontal="left" vertical="top" wrapText="1"/>
      <protection locked="0"/>
    </xf>
    <xf numFmtId="0" fontId="4" fillId="0" borderId="108" xfId="0" applyFont="1" applyBorder="1" applyAlignment="1" applyProtection="1">
      <alignment horizontal="left" vertical="top" wrapText="1"/>
      <protection locked="0"/>
    </xf>
    <xf numFmtId="0" fontId="4" fillId="0" borderId="19" xfId="0" applyFont="1" applyBorder="1" applyProtection="1">
      <alignment vertical="center"/>
      <protection locked="0"/>
    </xf>
    <xf numFmtId="0" fontId="4" fillId="0" borderId="107" xfId="0" applyFont="1" applyBorder="1" applyProtection="1">
      <alignment vertical="center"/>
      <protection locked="0"/>
    </xf>
    <xf numFmtId="0" fontId="4" fillId="2" borderId="22" xfId="0" applyFont="1" applyFill="1" applyBorder="1" applyAlignment="1" applyProtection="1">
      <alignment horizontal="left" vertical="top" wrapText="1"/>
      <protection locked="0"/>
    </xf>
    <xf numFmtId="0" fontId="4" fillId="2" borderId="115" xfId="0" applyFont="1" applyFill="1" applyBorder="1" applyAlignment="1" applyProtection="1">
      <alignment horizontal="left" vertical="top" wrapText="1"/>
      <protection locked="0"/>
    </xf>
    <xf numFmtId="0" fontId="4" fillId="0" borderId="125" xfId="0" applyFont="1" applyBorder="1" applyAlignment="1">
      <alignment horizontal="left" vertical="center" wrapText="1"/>
    </xf>
    <xf numFmtId="0" fontId="0" fillId="0" borderId="80" xfId="0" applyBorder="1" applyAlignment="1">
      <alignment horizontal="left" vertical="center" wrapText="1"/>
    </xf>
    <xf numFmtId="0" fontId="4" fillId="0" borderId="126" xfId="0" applyFont="1" applyBorder="1" applyAlignment="1">
      <alignment horizontal="left" vertical="center" wrapText="1"/>
    </xf>
    <xf numFmtId="0" fontId="0" fillId="0" borderId="63" xfId="0" applyBorder="1" applyAlignment="1">
      <alignment horizontal="left" vertical="center" wrapText="1"/>
    </xf>
    <xf numFmtId="0" fontId="4" fillId="0" borderId="152" xfId="0" applyFont="1" applyBorder="1" applyProtection="1">
      <alignment vertical="center"/>
      <protection locked="0"/>
    </xf>
    <xf numFmtId="0" fontId="4" fillId="0" borderId="199" xfId="0" applyFont="1" applyBorder="1" applyProtection="1">
      <alignment vertical="center"/>
      <protection locked="0"/>
    </xf>
    <xf numFmtId="0" fontId="4" fillId="3" borderId="7" xfId="0" applyFont="1" applyFill="1" applyBorder="1" applyAlignment="1">
      <alignment vertical="center" wrapText="1"/>
    </xf>
    <xf numFmtId="0" fontId="4" fillId="3" borderId="7" xfId="0" applyFont="1" applyFill="1" applyBorder="1">
      <alignment vertical="center"/>
    </xf>
    <xf numFmtId="0" fontId="4" fillId="0" borderId="8" xfId="0" applyFont="1" applyBorder="1" applyProtection="1">
      <alignment vertical="center"/>
      <protection locked="0"/>
    </xf>
    <xf numFmtId="0" fontId="4" fillId="0" borderId="187" xfId="0" applyFont="1" applyBorder="1" applyProtection="1">
      <alignment vertical="center"/>
      <protection locked="0"/>
    </xf>
    <xf numFmtId="0" fontId="0" fillId="0" borderId="98" xfId="0" applyBorder="1" applyAlignment="1">
      <alignment horizontal="left" vertical="center" wrapText="1"/>
    </xf>
    <xf numFmtId="0" fontId="0" fillId="0" borderId="126" xfId="0" applyBorder="1" applyAlignment="1">
      <alignment horizontal="left" vertical="center" wrapText="1"/>
    </xf>
    <xf numFmtId="0" fontId="8" fillId="0" borderId="15" xfId="0" applyFont="1" applyBorder="1" applyAlignment="1">
      <alignment horizontal="justify" vertical="center"/>
    </xf>
    <xf numFmtId="0" fontId="8" fillId="0" borderId="9" xfId="0" applyFont="1" applyBorder="1" applyAlignment="1">
      <alignment horizontal="justify" vertical="center"/>
    </xf>
    <xf numFmtId="0" fontId="4" fillId="3" borderId="23" xfId="0" applyFont="1" applyFill="1" applyBorder="1" applyAlignment="1">
      <alignment vertical="center" wrapText="1"/>
    </xf>
    <xf numFmtId="0" fontId="4" fillId="3" borderId="15" xfId="0" applyFont="1" applyFill="1" applyBorder="1">
      <alignment vertical="center"/>
    </xf>
    <xf numFmtId="0" fontId="4" fillId="3" borderId="27" xfId="0" applyFont="1" applyFill="1" applyBorder="1">
      <alignment vertical="center"/>
    </xf>
    <xf numFmtId="0" fontId="8" fillId="0" borderId="32" xfId="0" applyFont="1" applyBorder="1" applyAlignment="1">
      <alignment horizontal="justify" vertical="center"/>
    </xf>
    <xf numFmtId="0" fontId="8" fillId="0" borderId="7" xfId="0" applyFont="1" applyBorder="1" applyAlignment="1">
      <alignment horizontal="justify" vertical="center"/>
    </xf>
    <xf numFmtId="0" fontId="7" fillId="7" borderId="94" xfId="0"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109" xfId="0" applyFont="1" applyFill="1" applyBorder="1" applyAlignment="1">
      <alignment horizontal="left" vertical="center" wrapText="1"/>
    </xf>
    <xf numFmtId="0" fontId="4" fillId="0" borderId="100" xfId="0" applyFont="1" applyBorder="1" applyAlignment="1">
      <alignment vertical="center" wrapText="1"/>
    </xf>
    <xf numFmtId="0" fontId="4" fillId="0" borderId="32" xfId="0" applyFont="1" applyBorder="1" applyAlignment="1">
      <alignment vertical="center" wrapText="1"/>
    </xf>
    <xf numFmtId="0" fontId="4" fillId="0" borderId="15" xfId="0" applyFont="1" applyBorder="1" applyAlignment="1">
      <alignment vertical="center" wrapText="1"/>
    </xf>
    <xf numFmtId="0" fontId="4" fillId="0" borderId="110"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21" fillId="0" borderId="97" xfId="0" applyFont="1" applyBorder="1" applyAlignment="1">
      <alignment horizontal="left" vertical="center" wrapText="1"/>
    </xf>
    <xf numFmtId="0" fontId="21" fillId="0" borderId="31" xfId="0" applyFont="1" applyBorder="1" applyAlignment="1">
      <alignment horizontal="left" vertical="center" wrapText="1"/>
    </xf>
    <xf numFmtId="0" fontId="21" fillId="0" borderId="98" xfId="0" applyFont="1" applyBorder="1" applyAlignment="1">
      <alignment horizontal="left" vertical="center" wrapText="1"/>
    </xf>
    <xf numFmtId="0" fontId="21" fillId="0" borderId="0" xfId="0" applyFont="1" applyBorder="1" applyAlignment="1">
      <alignment horizontal="left" vertical="center" wrapText="1"/>
    </xf>
    <xf numFmtId="0" fontId="21" fillId="0" borderId="100" xfId="0" applyFont="1" applyBorder="1" applyAlignment="1">
      <alignment horizontal="left" vertical="center" wrapText="1"/>
    </xf>
    <xf numFmtId="0" fontId="21" fillId="0" borderId="32" xfId="0" applyFont="1" applyBorder="1" applyAlignment="1">
      <alignment horizontal="left" vertical="center" wrapText="1"/>
    </xf>
    <xf numFmtId="0" fontId="21" fillId="0" borderId="122" xfId="0" applyFont="1" applyBorder="1" applyAlignment="1">
      <alignment horizontal="left" vertical="center" wrapText="1"/>
    </xf>
    <xf numFmtId="0" fontId="4" fillId="0" borderId="62" xfId="0" applyFont="1" applyBorder="1" applyAlignment="1">
      <alignment horizontal="left" vertical="center" wrapText="1"/>
    </xf>
    <xf numFmtId="0" fontId="4" fillId="0" borderId="37" xfId="0" applyFont="1" applyBorder="1" applyAlignment="1">
      <alignment horizontal="left" vertical="center" wrapText="1"/>
    </xf>
    <xf numFmtId="0" fontId="4" fillId="0" borderId="63" xfId="0" applyFont="1" applyBorder="1" applyAlignment="1">
      <alignment horizontal="left" vertical="center" wrapText="1"/>
    </xf>
    <xf numFmtId="0" fontId="4" fillId="0" borderId="122" xfId="0" applyFont="1" applyBorder="1" applyAlignment="1">
      <alignment horizontal="left" vertical="center" wrapText="1"/>
    </xf>
    <xf numFmtId="0" fontId="5" fillId="0" borderId="122" xfId="0" applyFont="1" applyBorder="1" applyAlignment="1">
      <alignment horizontal="left" vertical="center" wrapText="1"/>
    </xf>
    <xf numFmtId="0" fontId="40" fillId="0" borderId="62" xfId="0" applyFont="1" applyBorder="1" applyAlignment="1">
      <alignment horizontal="left" vertical="center" wrapText="1"/>
    </xf>
    <xf numFmtId="0" fontId="5" fillId="0" borderId="98" xfId="0" applyFont="1" applyBorder="1" applyAlignment="1">
      <alignment horizontal="left" vertical="center" wrapText="1"/>
    </xf>
    <xf numFmtId="0" fontId="40" fillId="0" borderId="37" xfId="0" applyFont="1" applyBorder="1" applyAlignment="1">
      <alignment horizontal="left" vertical="center" wrapText="1"/>
    </xf>
    <xf numFmtId="0" fontId="5" fillId="0" borderId="112" xfId="0" applyFont="1" applyBorder="1" applyAlignment="1">
      <alignment horizontal="left" vertical="center" wrapText="1"/>
    </xf>
    <xf numFmtId="0" fontId="40" fillId="0" borderId="84" xfId="0" applyFont="1" applyBorder="1" applyAlignment="1">
      <alignment horizontal="left" vertical="center" wrapText="1"/>
    </xf>
    <xf numFmtId="0" fontId="8" fillId="0" borderId="20" xfId="0" applyFont="1" applyFill="1" applyBorder="1" applyAlignment="1">
      <alignment horizontal="justify" vertical="center"/>
    </xf>
    <xf numFmtId="0" fontId="8" fillId="0" borderId="25" xfId="0" applyFont="1" applyFill="1" applyBorder="1" applyAlignment="1">
      <alignment horizontal="justify" vertical="center"/>
    </xf>
    <xf numFmtId="0" fontId="3" fillId="5" borderId="113"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27" xfId="0" applyFont="1" applyFill="1" applyBorder="1" applyAlignment="1">
      <alignment horizontal="center" vertical="center"/>
    </xf>
    <xf numFmtId="0" fontId="4" fillId="0" borderId="134" xfId="0" applyFont="1" applyBorder="1" applyAlignment="1">
      <alignment vertical="center" wrapText="1"/>
    </xf>
    <xf numFmtId="0" fontId="4" fillId="0" borderId="10" xfId="0" applyFont="1" applyBorder="1" applyAlignment="1">
      <alignment vertical="center" wrapText="1"/>
    </xf>
    <xf numFmtId="178" fontId="7" fillId="7" borderId="228" xfId="2" applyNumberFormat="1" applyFont="1" applyFill="1" applyBorder="1" applyAlignment="1">
      <alignment horizontal="left" vertical="center" wrapText="1"/>
    </xf>
    <xf numFmtId="178" fontId="7" fillId="7" borderId="129" xfId="2" applyNumberFormat="1" applyFont="1" applyFill="1" applyBorder="1" applyAlignment="1">
      <alignment horizontal="left" vertical="center" wrapText="1"/>
    </xf>
    <xf numFmtId="178" fontId="7" fillId="7" borderId="130" xfId="2" applyNumberFormat="1" applyFont="1" applyFill="1" applyBorder="1" applyAlignment="1">
      <alignment horizontal="left" vertical="center" wrapText="1"/>
    </xf>
    <xf numFmtId="0" fontId="4" fillId="0" borderId="94" xfId="0" applyFont="1" applyBorder="1" applyAlignment="1">
      <alignment vertical="center" wrapText="1"/>
    </xf>
    <xf numFmtId="0" fontId="4" fillId="0" borderId="3" xfId="0" applyFont="1" applyBorder="1" applyAlignment="1">
      <alignment vertical="center" wrapText="1"/>
    </xf>
    <xf numFmtId="0" fontId="4" fillId="0" borderId="97" xfId="0" applyFont="1" applyBorder="1" applyAlignment="1">
      <alignment horizontal="center" vertical="center" wrapText="1"/>
    </xf>
    <xf numFmtId="0" fontId="0" fillId="0" borderId="38" xfId="0" applyBorder="1" applyAlignment="1">
      <alignment vertical="center"/>
    </xf>
    <xf numFmtId="0" fontId="4" fillId="0" borderId="98" xfId="0" applyFont="1" applyBorder="1" applyAlignment="1">
      <alignment horizontal="center" vertical="center" wrapText="1"/>
    </xf>
    <xf numFmtId="0" fontId="4" fillId="0" borderId="100" xfId="0" applyFont="1" applyBorder="1" applyAlignment="1">
      <alignment horizontal="center" vertical="center" wrapText="1"/>
    </xf>
    <xf numFmtId="0" fontId="0" fillId="0" borderId="41" xfId="0" applyBorder="1" applyAlignment="1">
      <alignment vertical="center"/>
    </xf>
    <xf numFmtId="0" fontId="0" fillId="0" borderId="98" xfId="0" applyBorder="1" applyAlignment="1">
      <alignment horizontal="left" vertical="center"/>
    </xf>
    <xf numFmtId="0" fontId="0" fillId="0" borderId="218" xfId="0" applyBorder="1" applyAlignment="1">
      <alignment horizontal="left" vertical="center"/>
    </xf>
    <xf numFmtId="0" fontId="4" fillId="0" borderId="32" xfId="0" applyFont="1" applyBorder="1" applyAlignment="1">
      <alignment horizontal="left" vertical="center" wrapText="1"/>
    </xf>
    <xf numFmtId="0" fontId="4" fillId="0" borderId="114"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99" xfId="0" applyFont="1" applyBorder="1" applyAlignment="1">
      <alignment horizontal="left" vertical="center" wrapText="1"/>
    </xf>
    <xf numFmtId="0" fontId="4" fillId="0" borderId="31" xfId="0" applyFont="1" applyBorder="1" applyAlignment="1">
      <alignment horizontal="left" vertical="center" wrapText="1"/>
    </xf>
    <xf numFmtId="0" fontId="4" fillId="0" borderId="124" xfId="0" applyFont="1" applyBorder="1" applyAlignment="1">
      <alignment horizontal="left" vertical="center" wrapText="1"/>
    </xf>
    <xf numFmtId="0" fontId="21" fillId="0" borderId="30" xfId="0" applyFont="1" applyBorder="1" applyAlignment="1" applyProtection="1">
      <alignment horizontal="left" vertical="top" wrapText="1"/>
      <protection locked="0"/>
    </xf>
    <xf numFmtId="0" fontId="0" fillId="0" borderId="46" xfId="0" applyBorder="1" applyAlignment="1">
      <alignment horizontal="left" vertical="center" wrapText="1"/>
    </xf>
    <xf numFmtId="0" fontId="0" fillId="0" borderId="234" xfId="0" applyBorder="1" applyAlignment="1">
      <alignment horizontal="left" vertical="center" wrapText="1"/>
    </xf>
    <xf numFmtId="0" fontId="1" fillId="10" borderId="35" xfId="0" applyFont="1" applyFill="1" applyBorder="1" applyAlignment="1">
      <alignment horizontal="left" vertical="top" wrapText="1"/>
    </xf>
    <xf numFmtId="0" fontId="1" fillId="10" borderId="36" xfId="0" applyFont="1" applyFill="1" applyBorder="1" applyAlignment="1">
      <alignment horizontal="left" vertical="top" wrapText="1"/>
    </xf>
    <xf numFmtId="0" fontId="1" fillId="10" borderId="183" xfId="0" applyFont="1" applyFill="1" applyBorder="1" applyAlignment="1">
      <alignment horizontal="left" vertical="top" wrapText="1"/>
    </xf>
    <xf numFmtId="0" fontId="21" fillId="0" borderId="204" xfId="0" applyFont="1" applyBorder="1" applyAlignment="1" applyProtection="1">
      <alignment horizontal="left" vertical="top" wrapText="1"/>
      <protection locked="0"/>
    </xf>
    <xf numFmtId="178" fontId="7" fillId="7" borderId="106" xfId="2" applyNumberFormat="1" applyFont="1" applyFill="1" applyBorder="1" applyAlignment="1">
      <alignment horizontal="left" vertical="center" wrapText="1"/>
    </xf>
    <xf numFmtId="178" fontId="7" fillId="7" borderId="11" xfId="2" applyNumberFormat="1" applyFont="1" applyFill="1" applyBorder="1" applyAlignment="1">
      <alignment horizontal="left" vertical="center" wrapText="1"/>
    </xf>
    <xf numFmtId="178" fontId="7" fillId="7" borderId="107" xfId="2" applyNumberFormat="1" applyFont="1" applyFill="1" applyBorder="1" applyAlignment="1">
      <alignment horizontal="left" vertical="center" wrapText="1"/>
    </xf>
    <xf numFmtId="0" fontId="0" fillId="0" borderId="0" xfId="0" applyBorder="1" applyAlignment="1">
      <alignment vertical="center"/>
    </xf>
    <xf numFmtId="0" fontId="0" fillId="0" borderId="38" xfId="0" applyBorder="1" applyAlignment="1">
      <alignment horizontal="center" vertical="center" wrapText="1"/>
    </xf>
    <xf numFmtId="0" fontId="0" fillId="0" borderId="37" xfId="0" applyBorder="1" applyAlignment="1">
      <alignment horizontal="center" vertical="center" wrapText="1"/>
    </xf>
    <xf numFmtId="0" fontId="4" fillId="0" borderId="102" xfId="0" applyFont="1" applyBorder="1" applyAlignment="1">
      <alignment horizontal="center" vertical="center" wrapText="1"/>
    </xf>
    <xf numFmtId="0" fontId="0" fillId="0" borderId="89" xfId="0" applyBorder="1" applyAlignment="1">
      <alignment horizontal="center" vertical="center" wrapText="1"/>
    </xf>
    <xf numFmtId="0" fontId="4" fillId="0" borderId="1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03" xfId="0" applyFont="1" applyBorder="1" applyAlignment="1">
      <alignment horizontal="center" vertical="center" wrapText="1"/>
    </xf>
    <xf numFmtId="0" fontId="0" fillId="0" borderId="103" xfId="0" applyBorder="1" applyAlignment="1">
      <alignment horizontal="center" vertical="center"/>
    </xf>
    <xf numFmtId="0" fontId="0" fillId="0" borderId="98" xfId="0" applyBorder="1" applyAlignment="1">
      <alignment horizontal="center" vertical="center"/>
    </xf>
    <xf numFmtId="0" fontId="0" fillId="0" borderId="104" xfId="0" applyBorder="1" applyAlignment="1">
      <alignment horizontal="center" vertical="center"/>
    </xf>
    <xf numFmtId="0" fontId="4" fillId="0" borderId="210" xfId="0" applyFont="1" applyBorder="1" applyAlignment="1">
      <alignment horizontal="left" vertical="center" wrapText="1"/>
    </xf>
    <xf numFmtId="0" fontId="4" fillId="0" borderId="229" xfId="0" applyFont="1" applyBorder="1" applyAlignment="1">
      <alignment horizontal="center" vertical="center" wrapText="1"/>
    </xf>
    <xf numFmtId="0" fontId="0" fillId="0" borderId="178" xfId="0" applyBorder="1" applyAlignment="1">
      <alignment horizontal="center" vertical="center"/>
    </xf>
    <xf numFmtId="0" fontId="0" fillId="0" borderId="41" xfId="0" applyBorder="1" applyAlignment="1">
      <alignment horizontal="center" vertical="center" wrapText="1"/>
    </xf>
    <xf numFmtId="0" fontId="1" fillId="10" borderId="230" xfId="0" applyFont="1" applyFill="1" applyBorder="1" applyAlignment="1">
      <alignment horizontal="left" vertical="top" wrapText="1"/>
    </xf>
    <xf numFmtId="0" fontId="1" fillId="10" borderId="231" xfId="0" applyFont="1" applyFill="1" applyBorder="1" applyAlignment="1">
      <alignment horizontal="left" vertical="top" wrapText="1"/>
    </xf>
    <xf numFmtId="0" fontId="1" fillId="10" borderId="232" xfId="0" applyFont="1" applyFill="1" applyBorder="1" applyAlignment="1">
      <alignment horizontal="left" vertical="top" wrapText="1"/>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100" xfId="0" applyFont="1" applyBorder="1" applyAlignment="1">
      <alignment horizontal="center" vertical="center"/>
    </xf>
    <xf numFmtId="0" fontId="4" fillId="0" borderId="85" xfId="0" applyFont="1" applyBorder="1" applyAlignment="1">
      <alignment horizontal="left" vertical="center" wrapText="1"/>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4" fillId="0" borderId="212" xfId="0" applyFont="1" applyBorder="1" applyAlignment="1">
      <alignment horizontal="left" vertical="center" wrapText="1"/>
    </xf>
    <xf numFmtId="0" fontId="21" fillId="0" borderId="203" xfId="0" applyFont="1" applyBorder="1" applyAlignment="1" applyProtection="1">
      <alignment horizontal="left" vertical="top" wrapText="1"/>
      <protection locked="0"/>
    </xf>
    <xf numFmtId="0" fontId="21" fillId="0" borderId="29" xfId="0" applyFont="1" applyBorder="1" applyAlignment="1" applyProtection="1">
      <alignment horizontal="left" vertical="top" wrapText="1"/>
      <protection locked="0"/>
    </xf>
    <xf numFmtId="0" fontId="21" fillId="0" borderId="101" xfId="0" applyFont="1" applyBorder="1" applyAlignment="1" applyProtection="1">
      <alignment horizontal="left" vertical="top" wrapText="1"/>
      <protection locked="0"/>
    </xf>
    <xf numFmtId="0" fontId="8" fillId="2" borderId="28" xfId="0" applyFont="1" applyFill="1" applyBorder="1" applyAlignment="1" applyProtection="1">
      <alignment horizontal="left" vertical="top" wrapText="1"/>
      <protection locked="0"/>
    </xf>
    <xf numFmtId="0" fontId="8" fillId="2" borderId="29" xfId="0" applyFont="1" applyFill="1" applyBorder="1" applyAlignment="1" applyProtection="1">
      <alignment horizontal="left" vertical="top" wrapText="1"/>
      <protection locked="0"/>
    </xf>
    <xf numFmtId="0" fontId="8" fillId="2" borderId="105" xfId="0" applyFont="1" applyFill="1" applyBorder="1" applyAlignment="1" applyProtection="1">
      <alignment horizontal="left" vertical="top" wrapText="1"/>
      <protection locked="0"/>
    </xf>
    <xf numFmtId="178" fontId="7" fillId="7" borderId="2" xfId="2" applyNumberFormat="1" applyFont="1" applyFill="1" applyBorder="1" applyAlignment="1">
      <alignment horizontal="left" vertical="center" wrapText="1"/>
    </xf>
    <xf numFmtId="178" fontId="7" fillId="7" borderId="108" xfId="2" applyNumberFormat="1" applyFont="1" applyFill="1" applyBorder="1" applyAlignment="1">
      <alignment horizontal="left" vertical="center" wrapText="1"/>
    </xf>
    <xf numFmtId="0" fontId="4" fillId="0" borderId="110" xfId="0" applyFont="1" applyBorder="1" applyAlignment="1">
      <alignment horizontal="center" vertical="center" wrapText="1"/>
    </xf>
    <xf numFmtId="0" fontId="8" fillId="2" borderId="35" xfId="0" applyFont="1" applyFill="1" applyBorder="1" applyAlignment="1" applyProtection="1">
      <alignment horizontal="left" vertical="top" wrapText="1"/>
      <protection locked="0"/>
    </xf>
    <xf numFmtId="0" fontId="8" fillId="2" borderId="36" xfId="0" applyFont="1" applyFill="1" applyBorder="1" applyAlignment="1" applyProtection="1">
      <alignment horizontal="left" vertical="top" wrapText="1"/>
      <protection locked="0"/>
    </xf>
    <xf numFmtId="0" fontId="8" fillId="2" borderId="132" xfId="0" applyFont="1" applyFill="1" applyBorder="1" applyAlignment="1" applyProtection="1">
      <alignment horizontal="left" vertical="top" wrapText="1"/>
      <protection locked="0"/>
    </xf>
    <xf numFmtId="0" fontId="7" fillId="7" borderId="110" xfId="0" applyFont="1" applyFill="1" applyBorder="1" applyAlignment="1">
      <alignment horizontal="left" vertical="center" wrapText="1"/>
    </xf>
    <xf numFmtId="0" fontId="7" fillId="7" borderId="0" xfId="0" applyFont="1" applyFill="1" applyBorder="1" applyAlignment="1">
      <alignment horizontal="left" vertical="center" wrapText="1"/>
    </xf>
    <xf numFmtId="0" fontId="7" fillId="7" borderId="32" xfId="0" applyFont="1" applyFill="1" applyBorder="1" applyAlignment="1">
      <alignment horizontal="left" vertical="center" wrapText="1"/>
    </xf>
    <xf numFmtId="0" fontId="7" fillId="7" borderId="96" xfId="0" applyFont="1" applyFill="1" applyBorder="1" applyAlignment="1">
      <alignment horizontal="left" vertical="center" wrapText="1"/>
    </xf>
    <xf numFmtId="0" fontId="4" fillId="0" borderId="176" xfId="0" applyFont="1" applyBorder="1" applyAlignment="1">
      <alignment vertical="center" wrapText="1"/>
    </xf>
    <xf numFmtId="0" fontId="4" fillId="0" borderId="103" xfId="0" applyFont="1" applyBorder="1" applyAlignment="1">
      <alignment vertical="center" wrapText="1"/>
    </xf>
    <xf numFmtId="0" fontId="4" fillId="0" borderId="104" xfId="0" applyFont="1" applyBorder="1" applyAlignment="1">
      <alignment vertical="center" wrapText="1"/>
    </xf>
    <xf numFmtId="0" fontId="4" fillId="0" borderId="64" xfId="0" applyFont="1" applyBorder="1" applyAlignment="1">
      <alignment horizontal="left" vertical="center" wrapText="1"/>
    </xf>
    <xf numFmtId="0" fontId="4" fillId="0" borderId="133" xfId="0" applyFont="1" applyBorder="1" applyAlignment="1">
      <alignment horizontal="left" vertical="center" wrapText="1"/>
    </xf>
    <xf numFmtId="0" fontId="4" fillId="0" borderId="68" xfId="0" applyFont="1" applyBorder="1" applyAlignment="1">
      <alignment horizontal="left" vertical="center" wrapText="1"/>
    </xf>
    <xf numFmtId="0" fontId="4" fillId="0" borderId="136" xfId="0" applyFont="1" applyBorder="1" applyAlignment="1">
      <alignment horizontal="left" vertical="center" wrapText="1"/>
    </xf>
    <xf numFmtId="0" fontId="4" fillId="0" borderId="178" xfId="0" applyFont="1" applyBorder="1" applyAlignment="1">
      <alignment vertical="center" wrapText="1"/>
    </xf>
    <xf numFmtId="0" fontId="4" fillId="0" borderId="137" xfId="0" applyFont="1" applyBorder="1" applyAlignment="1">
      <alignment horizontal="left" vertical="center" wrapText="1"/>
    </xf>
    <xf numFmtId="0" fontId="4" fillId="0" borderId="138" xfId="0" applyFont="1" applyBorder="1" applyAlignment="1">
      <alignment horizontal="left" vertical="center" wrapText="1"/>
    </xf>
    <xf numFmtId="0" fontId="3" fillId="5" borderId="142" xfId="0" applyFont="1" applyFill="1" applyBorder="1" applyAlignment="1">
      <alignment horizontal="center" vertical="center"/>
    </xf>
    <xf numFmtId="0" fontId="3" fillId="5" borderId="215" xfId="0" applyFont="1" applyFill="1" applyBorder="1" applyAlignment="1">
      <alignment horizontal="center" vertical="center"/>
    </xf>
    <xf numFmtId="0" fontId="3" fillId="5" borderId="216" xfId="0" applyFont="1" applyFill="1" applyBorder="1" applyAlignment="1">
      <alignment horizontal="center" vertical="center"/>
    </xf>
    <xf numFmtId="0" fontId="7" fillId="7" borderId="100" xfId="0" applyFont="1" applyFill="1" applyBorder="1" applyAlignment="1">
      <alignment horizontal="left" vertical="center" wrapText="1"/>
    </xf>
    <xf numFmtId="0" fontId="7" fillId="7" borderId="114" xfId="0" applyFont="1" applyFill="1" applyBorder="1" applyAlignment="1">
      <alignment horizontal="left" vertical="center" wrapText="1"/>
    </xf>
    <xf numFmtId="0" fontId="4" fillId="0" borderId="97" xfId="0" applyFont="1" applyBorder="1" applyAlignment="1">
      <alignment vertical="center" wrapText="1"/>
    </xf>
    <xf numFmtId="0" fontId="4" fillId="0" borderId="98" xfId="0" applyFont="1" applyBorder="1" applyAlignment="1">
      <alignment vertical="center" wrapText="1"/>
    </xf>
    <xf numFmtId="0" fontId="4" fillId="0" borderId="184" xfId="0" applyFont="1" applyBorder="1" applyAlignment="1">
      <alignment horizontal="left" vertical="center" wrapText="1"/>
    </xf>
    <xf numFmtId="0" fontId="4" fillId="0" borderId="171" xfId="0" applyFont="1" applyBorder="1" applyAlignment="1">
      <alignment horizontal="left" vertical="center" wrapText="1"/>
    </xf>
    <xf numFmtId="0" fontId="4" fillId="0" borderId="172" xfId="0" applyFont="1" applyBorder="1" applyAlignment="1">
      <alignment horizontal="left" vertical="center" wrapText="1"/>
    </xf>
    <xf numFmtId="0" fontId="4" fillId="0" borderId="0" xfId="0" applyFont="1" applyBorder="1" applyAlignment="1">
      <alignment horizontal="left" vertical="center" wrapText="1"/>
    </xf>
    <xf numFmtId="0" fontId="4" fillId="0" borderId="96" xfId="0" applyFont="1" applyBorder="1" applyAlignment="1">
      <alignment horizontal="left" vertical="center" wrapText="1"/>
    </xf>
    <xf numFmtId="0" fontId="0" fillId="0" borderId="103" xfId="0" applyBorder="1" applyAlignment="1">
      <alignment vertical="center" wrapText="1"/>
    </xf>
    <xf numFmtId="0" fontId="0" fillId="0" borderId="104" xfId="0" applyBorder="1" applyAlignment="1">
      <alignment vertical="center" wrapText="1"/>
    </xf>
    <xf numFmtId="0" fontId="5" fillId="0" borderId="176" xfId="0" applyFont="1" applyBorder="1" applyAlignment="1">
      <alignment vertical="center" wrapText="1"/>
    </xf>
    <xf numFmtId="0" fontId="1" fillId="0" borderId="1" xfId="0" applyFont="1" applyBorder="1" applyAlignment="1">
      <alignment vertical="center" wrapText="1"/>
    </xf>
    <xf numFmtId="0" fontId="1" fillId="0" borderId="94" xfId="0" applyFont="1" applyBorder="1" applyAlignment="1">
      <alignment horizontal="center" vertical="center" wrapText="1"/>
    </xf>
    <xf numFmtId="0" fontId="1" fillId="0" borderId="1" xfId="0" applyFont="1" applyBorder="1" applyAlignment="1">
      <alignment horizontal="left" vertical="top" wrapText="1"/>
    </xf>
    <xf numFmtId="0" fontId="10" fillId="0" borderId="1" xfId="0" applyFont="1" applyBorder="1" applyAlignment="1">
      <alignment horizontal="left" vertical="top" wrapText="1"/>
    </xf>
    <xf numFmtId="178" fontId="11" fillId="8" borderId="94" xfId="2" applyNumberFormat="1" applyFont="1" applyFill="1" applyBorder="1" applyAlignment="1">
      <alignment horizontal="left" vertical="center" wrapText="1"/>
    </xf>
    <xf numFmtId="178" fontId="11" fillId="8" borderId="1" xfId="2" applyNumberFormat="1" applyFont="1" applyFill="1" applyBorder="1" applyAlignment="1">
      <alignment horizontal="left" vertical="center" wrapText="1"/>
    </xf>
    <xf numFmtId="0" fontId="9" fillId="8" borderId="94" xfId="0" applyFont="1" applyFill="1" applyBorder="1" applyAlignment="1">
      <alignment horizontal="left" vertical="center" wrapText="1"/>
    </xf>
    <xf numFmtId="0" fontId="9" fillId="8" borderId="1" xfId="0" applyFont="1" applyFill="1" applyBorder="1" applyAlignment="1">
      <alignment horizontal="left" vertical="center" wrapText="1"/>
    </xf>
    <xf numFmtId="0" fontId="1" fillId="0" borderId="94" xfId="0" applyFont="1" applyBorder="1" applyAlignment="1">
      <alignment horizontal="left" vertical="center" wrapText="1"/>
    </xf>
    <xf numFmtId="178" fontId="7" fillId="7" borderId="94" xfId="2" applyNumberFormat="1" applyFont="1" applyFill="1" applyBorder="1" applyAlignment="1">
      <alignment horizontal="left" vertical="center" wrapText="1"/>
    </xf>
    <xf numFmtId="178" fontId="7" fillId="7" borderId="1" xfId="2" applyNumberFormat="1" applyFont="1" applyFill="1" applyBorder="1" applyAlignment="1">
      <alignment horizontal="left" vertical="center" wrapText="1"/>
    </xf>
    <xf numFmtId="178" fontId="7" fillId="7" borderId="109" xfId="2" applyNumberFormat="1" applyFont="1" applyFill="1" applyBorder="1" applyAlignment="1">
      <alignment horizontal="left" vertical="center" wrapText="1"/>
    </xf>
    <xf numFmtId="0" fontId="4" fillId="0" borderId="139" xfId="0" applyFont="1" applyBorder="1" applyAlignment="1">
      <alignment vertical="center" wrapText="1"/>
    </xf>
    <xf numFmtId="0" fontId="4" fillId="0" borderId="113" xfId="0" applyFont="1" applyBorder="1" applyAlignment="1">
      <alignmen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140" xfId="0" applyFont="1" applyBorder="1" applyAlignment="1">
      <alignment horizontal="left" vertical="center" wrapText="1"/>
    </xf>
    <xf numFmtId="0" fontId="4" fillId="0" borderId="65" xfId="0" applyFont="1" applyBorder="1" applyAlignment="1">
      <alignment horizontal="left" vertical="center" wrapText="1"/>
    </xf>
    <xf numFmtId="0" fontId="4" fillId="0" borderId="98"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96" xfId="0" applyFont="1" applyBorder="1" applyAlignment="1" applyProtection="1">
      <alignment horizontal="left" vertical="top" wrapText="1"/>
      <protection locked="0"/>
    </xf>
    <xf numFmtId="0" fontId="4" fillId="2" borderId="141"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wrapText="1"/>
      <protection locked="0"/>
    </xf>
    <xf numFmtId="0" fontId="4" fillId="2" borderId="105" xfId="0" applyFont="1" applyFill="1" applyBorder="1" applyAlignment="1" applyProtection="1">
      <alignment horizontal="left" vertical="top" wrapText="1"/>
      <protection locked="0"/>
    </xf>
    <xf numFmtId="178" fontId="7" fillId="7" borderId="134" xfId="2" applyNumberFormat="1" applyFont="1" applyFill="1" applyBorder="1" applyAlignment="1">
      <alignment horizontal="left" vertical="center" wrapText="1"/>
    </xf>
    <xf numFmtId="178" fontId="37" fillId="7" borderId="139" xfId="2" applyNumberFormat="1" applyFont="1" applyFill="1" applyBorder="1" applyAlignment="1">
      <alignment horizontal="left" vertical="center" wrapText="1"/>
    </xf>
    <xf numFmtId="0" fontId="0" fillId="0" borderId="142" xfId="0" applyBorder="1" applyAlignment="1">
      <alignment horizontal="left" vertical="center" wrapText="1"/>
    </xf>
    <xf numFmtId="0" fontId="4" fillId="0" borderId="75" xfId="0" applyFont="1" applyBorder="1" applyAlignment="1">
      <alignment horizontal="left" vertical="center" wrapText="1"/>
    </xf>
    <xf numFmtId="0" fontId="4" fillId="0" borderId="76" xfId="0" applyFont="1" applyBorder="1" applyAlignment="1">
      <alignment horizontal="left" vertical="center" wrapText="1"/>
    </xf>
    <xf numFmtId="0" fontId="4" fillId="0" borderId="143" xfId="0" applyFont="1" applyBorder="1" applyAlignment="1">
      <alignment horizontal="left" vertical="center" wrapText="1"/>
    </xf>
    <xf numFmtId="0" fontId="4" fillId="0" borderId="67" xfId="0" applyFont="1" applyBorder="1" applyAlignment="1">
      <alignment horizontal="left" vertical="center" wrapText="1"/>
    </xf>
    <xf numFmtId="0" fontId="4" fillId="0" borderId="176" xfId="0" applyFont="1" applyBorder="1" applyAlignment="1">
      <alignment horizontal="center" vertical="center" wrapText="1"/>
    </xf>
    <xf numFmtId="0" fontId="0" fillId="0" borderId="98" xfId="0" applyBorder="1" applyAlignment="1">
      <alignment vertical="center" wrapText="1"/>
    </xf>
    <xf numFmtId="0" fontId="4" fillId="0" borderId="235" xfId="0" applyFont="1" applyBorder="1" applyAlignment="1">
      <alignment horizontal="left" vertical="center" wrapText="1"/>
    </xf>
    <xf numFmtId="0" fontId="4" fillId="0" borderId="220" xfId="0" applyFont="1" applyBorder="1" applyAlignment="1">
      <alignment horizontal="left" vertical="center" wrapText="1"/>
    </xf>
    <xf numFmtId="0" fontId="4" fillId="0" borderId="236" xfId="0" applyFont="1" applyBorder="1" applyAlignment="1">
      <alignment horizontal="left" vertical="center" wrapText="1"/>
    </xf>
    <xf numFmtId="0" fontId="4" fillId="0" borderId="237" xfId="0" applyFont="1" applyBorder="1" applyAlignment="1">
      <alignment horizontal="left" vertical="center" wrapText="1"/>
    </xf>
    <xf numFmtId="0" fontId="4" fillId="0" borderId="222" xfId="0" applyFont="1" applyBorder="1" applyAlignment="1">
      <alignment horizontal="left" vertical="center" wrapText="1"/>
    </xf>
    <xf numFmtId="0" fontId="4" fillId="0" borderId="238" xfId="0" applyFont="1" applyBorder="1" applyAlignment="1">
      <alignment horizontal="left" vertical="center" wrapText="1"/>
    </xf>
    <xf numFmtId="0" fontId="4" fillId="0" borderId="239" xfId="0" applyFont="1" applyBorder="1" applyAlignment="1">
      <alignment horizontal="left" vertical="center" wrapText="1"/>
    </xf>
    <xf numFmtId="0" fontId="4" fillId="0" borderId="240" xfId="0" applyFont="1" applyBorder="1" applyAlignment="1">
      <alignment horizontal="left" vertical="center" wrapText="1"/>
    </xf>
    <xf numFmtId="0" fontId="4" fillId="0" borderId="241" xfId="0" applyFont="1" applyBorder="1" applyAlignment="1">
      <alignment horizontal="left" vertical="center" wrapText="1"/>
    </xf>
    <xf numFmtId="178" fontId="7" fillId="7" borderId="113" xfId="2" applyNumberFormat="1" applyFont="1" applyFill="1" applyBorder="1" applyAlignment="1">
      <alignment horizontal="left" vertical="center" wrapText="1"/>
    </xf>
    <xf numFmtId="178" fontId="7" fillId="7" borderId="12" xfId="2" applyNumberFormat="1" applyFont="1" applyFill="1" applyBorder="1" applyAlignment="1">
      <alignment horizontal="left" vertical="center" wrapText="1"/>
    </xf>
    <xf numFmtId="178" fontId="7" fillId="7" borderId="127" xfId="2" applyNumberFormat="1" applyFont="1" applyFill="1" applyBorder="1" applyAlignment="1">
      <alignment horizontal="left" vertical="center" wrapText="1"/>
    </xf>
    <xf numFmtId="0" fontId="4" fillId="0" borderId="97" xfId="0" applyFont="1" applyBorder="1" applyAlignment="1">
      <alignment horizontal="left" vertical="top" wrapText="1"/>
    </xf>
    <xf numFmtId="0" fontId="4" fillId="0" borderId="31" xfId="0" applyFont="1" applyBorder="1" applyAlignment="1">
      <alignment horizontal="left" vertical="top" wrapText="1"/>
    </xf>
    <xf numFmtId="0" fontId="4" fillId="0" borderId="124" xfId="0" applyFont="1" applyBorder="1" applyAlignment="1">
      <alignment horizontal="left" vertical="top" wrapText="1"/>
    </xf>
    <xf numFmtId="0" fontId="4" fillId="2" borderId="144" xfId="0" applyFont="1" applyFill="1" applyBorder="1" applyAlignment="1" applyProtection="1">
      <alignment horizontal="left" vertical="top" wrapText="1"/>
      <protection locked="0"/>
    </xf>
    <xf numFmtId="0" fontId="4" fillId="2" borderId="36" xfId="0" applyFont="1" applyFill="1" applyBorder="1" applyAlignment="1" applyProtection="1">
      <alignment horizontal="left" vertical="top" wrapText="1"/>
      <protection locked="0"/>
    </xf>
    <xf numFmtId="0" fontId="4" fillId="2" borderId="132" xfId="0" applyFont="1" applyFill="1" applyBorder="1" applyAlignment="1" applyProtection="1">
      <alignment horizontal="left" vertical="top" wrapText="1"/>
      <protection locked="0"/>
    </xf>
    <xf numFmtId="178" fontId="7" fillId="7" borderId="144" xfId="2" applyNumberFormat="1" applyFont="1" applyFill="1" applyBorder="1" applyAlignment="1">
      <alignment horizontal="left" vertical="center" wrapText="1"/>
    </xf>
    <xf numFmtId="178" fontId="7" fillId="7" borderId="36" xfId="2" applyNumberFormat="1" applyFont="1" applyFill="1" applyBorder="1" applyAlignment="1">
      <alignment horizontal="left" vertical="center" wrapText="1"/>
    </xf>
    <xf numFmtId="178" fontId="7" fillId="7" borderId="132" xfId="2" applyNumberFormat="1" applyFont="1" applyFill="1" applyBorder="1" applyAlignment="1">
      <alignment horizontal="left" vertical="center" wrapText="1"/>
    </xf>
    <xf numFmtId="0" fontId="4" fillId="10" borderId="165" xfId="0" applyFont="1" applyFill="1" applyBorder="1" applyAlignment="1">
      <alignment horizontal="left" vertical="top" wrapText="1"/>
    </xf>
    <xf numFmtId="0" fontId="4" fillId="10" borderId="166" xfId="0" applyFont="1" applyFill="1" applyBorder="1" applyAlignment="1">
      <alignment horizontal="left" vertical="top" wrapText="1"/>
    </xf>
    <xf numFmtId="0" fontId="4" fillId="10" borderId="153" xfId="0" applyFont="1" applyFill="1" applyBorder="1" applyAlignment="1">
      <alignment horizontal="left" vertical="top" wrapText="1"/>
    </xf>
    <xf numFmtId="0" fontId="4" fillId="10" borderId="26" xfId="0" applyFont="1" applyFill="1" applyBorder="1" applyAlignment="1">
      <alignment horizontal="left" vertical="top" wrapText="1"/>
    </xf>
    <xf numFmtId="0" fontId="4" fillId="10" borderId="0" xfId="0" applyFont="1" applyFill="1" applyBorder="1" applyAlignment="1">
      <alignment horizontal="left" vertical="top" wrapText="1"/>
    </xf>
    <xf numFmtId="0" fontId="4" fillId="10" borderId="27" xfId="0" applyFont="1" applyFill="1" applyBorder="1" applyAlignment="1">
      <alignment horizontal="left" vertical="top" wrapText="1"/>
    </xf>
    <xf numFmtId="0" fontId="4" fillId="10" borderId="28" xfId="0" applyFont="1" applyFill="1" applyBorder="1" applyAlignment="1">
      <alignment horizontal="left" vertical="top" wrapText="1"/>
    </xf>
    <xf numFmtId="0" fontId="4" fillId="10" borderId="29" xfId="0" applyFont="1" applyFill="1" applyBorder="1" applyAlignment="1">
      <alignment horizontal="left" vertical="top" wrapText="1"/>
    </xf>
    <xf numFmtId="0" fontId="4" fillId="10" borderId="170" xfId="0" applyFont="1" applyFill="1" applyBorder="1" applyAlignment="1">
      <alignment horizontal="left" vertical="top" wrapText="1"/>
    </xf>
    <xf numFmtId="178" fontId="4" fillId="10" borderId="165" xfId="2" applyNumberFormat="1" applyFont="1" applyFill="1" applyBorder="1" applyAlignment="1">
      <alignment horizontal="left" vertical="top" wrapText="1"/>
    </xf>
    <xf numFmtId="178" fontId="4" fillId="10" borderId="166" xfId="2" applyNumberFormat="1" applyFont="1" applyFill="1" applyBorder="1" applyAlignment="1">
      <alignment horizontal="left" vertical="top" wrapText="1"/>
    </xf>
    <xf numFmtId="178" fontId="4" fillId="10" borderId="153" xfId="2" applyNumberFormat="1" applyFont="1" applyFill="1" applyBorder="1" applyAlignment="1">
      <alignment horizontal="left" vertical="top" wrapText="1"/>
    </xf>
    <xf numFmtId="178" fontId="4" fillId="10" borderId="26" xfId="2" applyNumberFormat="1" applyFont="1" applyFill="1" applyBorder="1" applyAlignment="1">
      <alignment horizontal="left" vertical="top" wrapText="1"/>
    </xf>
    <xf numFmtId="178" fontId="4" fillId="10" borderId="0" xfId="2" applyNumberFormat="1" applyFont="1" applyFill="1" applyBorder="1" applyAlignment="1">
      <alignment horizontal="left" vertical="top" wrapText="1"/>
    </xf>
    <xf numFmtId="178" fontId="4" fillId="10" borderId="27" xfId="2" applyNumberFormat="1" applyFont="1" applyFill="1" applyBorder="1" applyAlignment="1">
      <alignment horizontal="left" vertical="top" wrapText="1"/>
    </xf>
    <xf numFmtId="178" fontId="4" fillId="10" borderId="28" xfId="2" applyNumberFormat="1" applyFont="1" applyFill="1" applyBorder="1" applyAlignment="1">
      <alignment horizontal="left" vertical="top" wrapText="1"/>
    </xf>
    <xf numFmtId="178" fontId="4" fillId="10" borderId="29" xfId="2" applyNumberFormat="1" applyFont="1" applyFill="1" applyBorder="1" applyAlignment="1">
      <alignment horizontal="left" vertical="top" wrapText="1"/>
    </xf>
    <xf numFmtId="178" fontId="4" fillId="10" borderId="170" xfId="2" applyNumberFormat="1" applyFont="1" applyFill="1" applyBorder="1" applyAlignment="1">
      <alignment horizontal="left" vertical="top" wrapText="1"/>
    </xf>
    <xf numFmtId="0" fontId="3" fillId="5" borderId="100" xfId="0" applyFont="1" applyFill="1" applyBorder="1" applyAlignment="1">
      <alignment horizontal="center" vertical="center"/>
    </xf>
    <xf numFmtId="0" fontId="3" fillId="5" borderId="32" xfId="0" applyFont="1" applyFill="1" applyBorder="1" applyAlignment="1">
      <alignment horizontal="center" vertical="center"/>
    </xf>
    <xf numFmtId="0" fontId="3" fillId="5" borderId="114" xfId="0" applyFont="1" applyFill="1" applyBorder="1" applyAlignment="1">
      <alignment horizontal="center" vertical="center"/>
    </xf>
    <xf numFmtId="178" fontId="7" fillId="7" borderId="110" xfId="2" applyNumberFormat="1" applyFont="1" applyFill="1" applyBorder="1" applyAlignment="1">
      <alignment horizontal="left" vertical="center" wrapText="1"/>
    </xf>
    <xf numFmtId="178" fontId="7" fillId="7" borderId="7" xfId="2" applyNumberFormat="1" applyFont="1" applyFill="1" applyBorder="1" applyAlignment="1">
      <alignment horizontal="left" vertical="center" wrapText="1"/>
    </xf>
    <xf numFmtId="178" fontId="7" fillId="7" borderId="99" xfId="2" applyNumberFormat="1" applyFont="1" applyFill="1" applyBorder="1" applyAlignment="1">
      <alignment horizontal="left" vertical="center" wrapText="1"/>
    </xf>
    <xf numFmtId="178" fontId="7" fillId="7" borderId="164" xfId="2" applyNumberFormat="1" applyFont="1" applyFill="1" applyBorder="1" applyAlignment="1">
      <alignment horizontal="left" vertical="center" wrapText="1"/>
    </xf>
    <xf numFmtId="178" fontId="7" fillId="7" borderId="46" xfId="2" applyNumberFormat="1" applyFont="1" applyFill="1" applyBorder="1" applyAlignment="1">
      <alignment horizontal="left" vertical="center" wrapText="1"/>
    </xf>
    <xf numFmtId="178" fontId="7" fillId="7" borderId="101" xfId="2" applyNumberFormat="1" applyFont="1" applyFill="1" applyBorder="1" applyAlignment="1">
      <alignment horizontal="left" vertical="center" wrapText="1"/>
    </xf>
    <xf numFmtId="0" fontId="4" fillId="10" borderId="98" xfId="0" applyFont="1" applyFill="1" applyBorder="1" applyAlignment="1">
      <alignment horizontal="left" vertical="top" wrapText="1"/>
    </xf>
    <xf numFmtId="0" fontId="0" fillId="10" borderId="0" xfId="0" applyFill="1" applyBorder="1" applyAlignment="1">
      <alignment horizontal="left" vertical="top"/>
    </xf>
    <xf numFmtId="0" fontId="0" fillId="10" borderId="96" xfId="0" applyFill="1" applyBorder="1" applyAlignment="1">
      <alignment horizontal="left" vertical="top"/>
    </xf>
    <xf numFmtId="0" fontId="0" fillId="10" borderId="98" xfId="0" applyFill="1" applyBorder="1" applyAlignment="1">
      <alignment horizontal="left" vertical="top" wrapText="1"/>
    </xf>
    <xf numFmtId="0" fontId="21" fillId="0" borderId="243" xfId="0" applyFont="1" applyBorder="1" applyAlignment="1" applyProtection="1">
      <alignment horizontal="left" vertical="top" wrapText="1"/>
      <protection locked="0"/>
    </xf>
    <xf numFmtId="178" fontId="11" fillId="8" borderId="110" xfId="2" applyNumberFormat="1" applyFont="1" applyFill="1" applyBorder="1" applyAlignment="1">
      <alignment horizontal="left" vertical="center" wrapText="1"/>
    </xf>
    <xf numFmtId="178" fontId="11" fillId="8" borderId="7" xfId="2" applyNumberFormat="1" applyFont="1" applyFill="1" applyBorder="1" applyAlignment="1">
      <alignment horizontal="left" vertical="center" wrapText="1"/>
    </xf>
    <xf numFmtId="178" fontId="11" fillId="8" borderId="248" xfId="2" applyNumberFormat="1" applyFont="1" applyFill="1" applyBorder="1" applyAlignment="1">
      <alignment horizontal="left" vertical="center" wrapText="1"/>
    </xf>
    <xf numFmtId="0" fontId="4" fillId="0" borderId="217" xfId="0" applyFont="1" applyBorder="1" applyAlignment="1">
      <alignment horizontal="left" vertical="center" wrapText="1"/>
    </xf>
    <xf numFmtId="0" fontId="21" fillId="0" borderId="110" xfId="0" applyFont="1" applyBorder="1" applyAlignment="1">
      <alignment horizontal="left" vertical="center" wrapText="1"/>
    </xf>
    <xf numFmtId="0" fontId="4" fillId="0" borderId="110" xfId="0" applyFont="1" applyBorder="1" applyAlignment="1">
      <alignment horizontal="left" vertical="center" wrapText="1"/>
    </xf>
    <xf numFmtId="0" fontId="4" fillId="0" borderId="128" xfId="0" applyFont="1" applyBorder="1" applyAlignment="1">
      <alignment horizontal="left" vertical="center" wrapText="1"/>
    </xf>
    <xf numFmtId="0" fontId="4" fillId="0" borderId="90" xfId="0" applyFont="1" applyBorder="1" applyAlignment="1">
      <alignment horizontal="left" vertical="center" wrapText="1"/>
    </xf>
    <xf numFmtId="0" fontId="8" fillId="2" borderId="183" xfId="0" applyFont="1" applyFill="1" applyBorder="1" applyAlignment="1" applyProtection="1">
      <alignment horizontal="left" vertical="top" wrapText="1"/>
      <protection locked="0"/>
    </xf>
    <xf numFmtId="0" fontId="4" fillId="0" borderId="97"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0" fontId="4" fillId="0" borderId="124" xfId="0" applyFont="1" applyBorder="1" applyAlignment="1" applyProtection="1">
      <alignment horizontal="left" vertical="top" wrapText="1"/>
      <protection locked="0"/>
    </xf>
    <xf numFmtId="0" fontId="9" fillId="8" borderId="110" xfId="0" applyFont="1" applyFill="1" applyBorder="1" applyAlignment="1">
      <alignment horizontal="left" vertical="center" wrapText="1"/>
    </xf>
    <xf numFmtId="0" fontId="9" fillId="8" borderId="7" xfId="0" applyFont="1" applyFill="1" applyBorder="1" applyAlignment="1">
      <alignment horizontal="left" vertical="center" wrapText="1"/>
    </xf>
    <xf numFmtId="0" fontId="9" fillId="8" borderId="248" xfId="0" applyFont="1" applyFill="1" applyBorder="1" applyAlignment="1">
      <alignment horizontal="left" vertical="center" wrapText="1"/>
    </xf>
    <xf numFmtId="0" fontId="3" fillId="5" borderId="41" xfId="0" applyFont="1" applyFill="1" applyBorder="1" applyAlignment="1">
      <alignment horizontal="center" vertical="center"/>
    </xf>
    <xf numFmtId="0" fontId="4" fillId="0" borderId="226" xfId="0" applyFont="1" applyBorder="1" applyAlignment="1">
      <alignment horizontal="left" vertical="center" wrapText="1"/>
    </xf>
    <xf numFmtId="0" fontId="4" fillId="0" borderId="227" xfId="0" applyFont="1" applyBorder="1" applyAlignment="1">
      <alignment horizontal="left" vertical="center" wrapText="1"/>
    </xf>
    <xf numFmtId="0" fontId="4" fillId="0" borderId="176" xfId="0" applyFont="1" applyBorder="1" applyAlignment="1">
      <alignment horizontal="left" vertical="center" wrapText="1"/>
    </xf>
    <xf numFmtId="0" fontId="4" fillId="0" borderId="103" xfId="0" applyFont="1" applyBorder="1" applyAlignment="1">
      <alignment horizontal="left" vertical="center" wrapText="1"/>
    </xf>
    <xf numFmtId="0" fontId="0" fillId="0" borderId="103" xfId="0" applyBorder="1" applyAlignment="1">
      <alignment horizontal="left" vertical="center" wrapText="1"/>
    </xf>
    <xf numFmtId="0" fontId="0" fillId="0" borderId="104" xfId="0" applyBorder="1" applyAlignment="1">
      <alignment horizontal="left" vertical="center" wrapText="1"/>
    </xf>
    <xf numFmtId="0" fontId="4" fillId="0" borderId="223" xfId="0" applyFont="1" applyBorder="1" applyAlignment="1">
      <alignment horizontal="left" vertical="center" wrapText="1"/>
    </xf>
    <xf numFmtId="0" fontId="4" fillId="0" borderId="224" xfId="0" applyFont="1" applyBorder="1" applyAlignment="1">
      <alignment horizontal="left" vertical="center" wrapText="1"/>
    </xf>
    <xf numFmtId="178" fontId="7" fillId="7" borderId="244" xfId="2" applyNumberFormat="1" applyFont="1" applyFill="1" applyBorder="1" applyAlignment="1">
      <alignment horizontal="left" vertical="center" wrapText="1"/>
    </xf>
    <xf numFmtId="178" fontId="7" fillId="7" borderId="166" xfId="2" applyNumberFormat="1" applyFont="1" applyFill="1" applyBorder="1" applyAlignment="1">
      <alignment horizontal="left" vertical="center" wrapText="1"/>
    </xf>
    <xf numFmtId="178" fontId="7" fillId="7" borderId="167" xfId="2" applyNumberFormat="1" applyFont="1" applyFill="1" applyBorder="1" applyAlignment="1">
      <alignment horizontal="left" vertical="center" wrapText="1"/>
    </xf>
    <xf numFmtId="0" fontId="4" fillId="0" borderId="242" xfId="0" applyFont="1" applyBorder="1" applyAlignment="1">
      <alignment horizontal="left" vertical="center" wrapText="1"/>
    </xf>
    <xf numFmtId="178" fontId="7" fillId="7" borderId="245" xfId="2" applyNumberFormat="1" applyFont="1" applyFill="1" applyBorder="1" applyAlignment="1">
      <alignment horizontal="left" vertical="center" wrapText="1"/>
    </xf>
    <xf numFmtId="178" fontId="7" fillId="7" borderId="246" xfId="2" applyNumberFormat="1" applyFont="1" applyFill="1" applyBorder="1" applyAlignment="1">
      <alignment horizontal="left" vertical="center" wrapText="1"/>
    </xf>
    <xf numFmtId="178" fontId="7" fillId="7" borderId="95" xfId="2" applyNumberFormat="1" applyFont="1" applyFill="1" applyBorder="1" applyAlignment="1">
      <alignment horizontal="left" vertical="center" wrapText="1"/>
    </xf>
    <xf numFmtId="0" fontId="4" fillId="0" borderId="164" xfId="0" applyFont="1" applyBorder="1" applyAlignment="1">
      <alignment horizontal="left" vertical="top" wrapText="1"/>
    </xf>
    <xf numFmtId="0" fontId="4" fillId="0" borderId="46" xfId="0" applyFont="1" applyBorder="1" applyAlignment="1">
      <alignment horizontal="left" vertical="top" wrapText="1"/>
    </xf>
    <xf numFmtId="0" fontId="4" fillId="0" borderId="101" xfId="0" applyFont="1" applyBorder="1" applyAlignment="1">
      <alignment horizontal="left" vertical="top" wrapText="1"/>
    </xf>
    <xf numFmtId="0" fontId="4" fillId="0" borderId="217" xfId="0" applyFont="1" applyBorder="1" applyAlignment="1" applyProtection="1">
      <alignment horizontal="left" vertical="top" wrapText="1"/>
      <protection locked="0"/>
    </xf>
    <xf numFmtId="0" fontId="4" fillId="0" borderId="247" xfId="0" applyFont="1" applyBorder="1" applyAlignment="1" applyProtection="1">
      <alignment horizontal="left" vertical="top" wrapText="1"/>
      <protection locked="0"/>
    </xf>
    <xf numFmtId="0" fontId="4" fillId="0" borderId="168" xfId="0" applyFont="1" applyBorder="1" applyAlignment="1" applyProtection="1">
      <alignment horizontal="left" vertical="top" wrapText="1"/>
      <protection locked="0"/>
    </xf>
  </cellXfs>
  <cellStyles count="4">
    <cellStyle name="ハイパーリンク" xfId="1" builtinId="8"/>
    <cellStyle name="桁区切り" xfId="3" builtinId="6"/>
    <cellStyle name="標準" xfId="0" builtinId="0"/>
    <cellStyle name="標準 2" xfId="2"/>
  </cellStyles>
  <dxfs count="0"/>
  <tableStyles count="0" defaultTableStyle="TableStyleMedium2" defaultPivotStyle="PivotStyleLight16"/>
  <colors>
    <mruColors>
      <color rgb="FFFFF2CC"/>
      <color rgb="FFFFCCFF"/>
      <color rgb="FF0000CC"/>
      <color rgb="FF99CC00"/>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noThreeD="1"/>
</file>

<file path=xl/ctrlProps/ctrlProp2.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checked="Checked" firstButton="1"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10</xdr:row>
          <xdr:rowOff>19050</xdr:rowOff>
        </xdr:from>
        <xdr:to>
          <xdr:col>3</xdr:col>
          <xdr:colOff>1381125</xdr:colOff>
          <xdr:row>11</xdr:row>
          <xdr:rowOff>0</xdr:rowOff>
        </xdr:to>
        <xdr:sp macro="" textlink="">
          <xdr:nvSpPr>
            <xdr:cNvPr id="37889" name="Option Button 283" hidden="1">
              <a:extLst>
                <a:ext uri="{63B3BB69-23CF-44E3-9099-C40C66FF867C}">
                  <a14:compatExt spid="_x0000_s378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10</xdr:row>
          <xdr:rowOff>19050</xdr:rowOff>
        </xdr:from>
        <xdr:to>
          <xdr:col>3</xdr:col>
          <xdr:colOff>2924175</xdr:colOff>
          <xdr:row>10</xdr:row>
          <xdr:rowOff>257175</xdr:rowOff>
        </xdr:to>
        <xdr:sp macro="" textlink="">
          <xdr:nvSpPr>
            <xdr:cNvPr id="37890" name="Option Button 285" hidden="1">
              <a:extLst>
                <a:ext uri="{63B3BB69-23CF-44E3-9099-C40C66FF867C}">
                  <a14:compatExt spid="_x0000_s378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10</xdr:row>
          <xdr:rowOff>19050</xdr:rowOff>
        </xdr:from>
        <xdr:to>
          <xdr:col>4</xdr:col>
          <xdr:colOff>990600</xdr:colOff>
          <xdr:row>11</xdr:row>
          <xdr:rowOff>0</xdr:rowOff>
        </xdr:to>
        <xdr:sp macro="" textlink="">
          <xdr:nvSpPr>
            <xdr:cNvPr id="37891" name="Option Button 286"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その他工事</a:t>
              </a:r>
            </a:p>
          </xdr:txBody>
        </xdr:sp>
        <xdr:clientData/>
      </xdr:twoCellAnchor>
    </mc:Choice>
    <mc:Fallback/>
  </mc:AlternateContent>
  <xdr:twoCellAnchor>
    <xdr:from>
      <xdr:col>3</xdr:col>
      <xdr:colOff>165100</xdr:colOff>
      <xdr:row>198</xdr:row>
      <xdr:rowOff>76200</xdr:rowOff>
    </xdr:from>
    <xdr:to>
      <xdr:col>3</xdr:col>
      <xdr:colOff>2298701</xdr:colOff>
      <xdr:row>202</xdr:row>
      <xdr:rowOff>127000</xdr:rowOff>
    </xdr:to>
    <xdr:sp macro="" textlink="">
      <xdr:nvSpPr>
        <xdr:cNvPr id="37" name="角丸四角形吹き出し 36"/>
        <xdr:cNvSpPr/>
      </xdr:nvSpPr>
      <xdr:spPr>
        <a:xfrm>
          <a:off x="3975100" y="32118300"/>
          <a:ext cx="2133601" cy="1066800"/>
        </a:xfrm>
        <a:prstGeom prst="wedgeRoundRectCallout">
          <a:avLst>
            <a:gd name="adj1" fmla="val 63683"/>
            <a:gd name="adj2" fmla="val 1202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施工プロセス④</a:t>
          </a:r>
          <a:r>
            <a:rPr kumimoji="1" lang="en-US" altLang="ja-JP" sz="1100">
              <a:solidFill>
                <a:sysClr val="windowText" lastClr="000000"/>
              </a:solidFill>
            </a:rPr>
            <a:t>3</a:t>
          </a:r>
          <a:r>
            <a:rPr kumimoji="1" lang="ja-JP" altLang="en-US" sz="1100">
              <a:solidFill>
                <a:sysClr val="windowText" lastClr="000000"/>
              </a:solidFill>
            </a:rPr>
            <a:t>次元出来形管理⑤３次元データ納品は実施しない場合従来施工は記入不要です。</a:t>
          </a:r>
        </a:p>
      </xdr:txBody>
    </xdr:sp>
    <xdr:clientData/>
  </xdr:twoCellAnchor>
  <xdr:twoCellAnchor>
    <xdr:from>
      <xdr:col>3</xdr:col>
      <xdr:colOff>584200</xdr:colOff>
      <xdr:row>242</xdr:row>
      <xdr:rowOff>114300</xdr:rowOff>
    </xdr:from>
    <xdr:to>
      <xdr:col>3</xdr:col>
      <xdr:colOff>2717801</xdr:colOff>
      <xdr:row>247</xdr:row>
      <xdr:rowOff>150020</xdr:rowOff>
    </xdr:to>
    <xdr:sp macro="" textlink="">
      <xdr:nvSpPr>
        <xdr:cNvPr id="38" name="角丸四角形吹き出し 37"/>
        <xdr:cNvSpPr/>
      </xdr:nvSpPr>
      <xdr:spPr>
        <a:xfrm>
          <a:off x="4394200" y="43332400"/>
          <a:ext cx="2133601" cy="1115220"/>
        </a:xfrm>
        <a:prstGeom prst="wedgeRoundRectCallout">
          <a:avLst>
            <a:gd name="adj1" fmla="val -68906"/>
            <a:gd name="adj2" fmla="val 35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rPr>
            <a:t>実施したプロセスについて記入してください。</a:t>
          </a:r>
          <a:r>
            <a:rPr kumimoji="1" lang="ja-JP" altLang="ja-JP" sz="1100">
              <a:solidFill>
                <a:sysClr val="windowText" lastClr="000000"/>
              </a:solidFill>
              <a:effectLst/>
              <a:latin typeface="+mn-lt"/>
              <a:ea typeface="+mn-ea"/>
              <a:cs typeface="+mn-cs"/>
            </a:rPr>
            <a:t>実施しなかったプロセスは</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しないこと。</a:t>
          </a:r>
          <a:endParaRPr lang="ja-JP" altLang="ja-JP">
            <a:solidFill>
              <a:sysClr val="windowText" lastClr="000000"/>
            </a:solidFill>
            <a:effectLst/>
          </a:endParaRPr>
        </a:p>
      </xdr:txBody>
    </xdr:sp>
    <xdr:clientData/>
  </xdr:twoCellAnchor>
  <xdr:twoCellAnchor>
    <xdr:from>
      <xdr:col>2</xdr:col>
      <xdr:colOff>1701800</xdr:colOff>
      <xdr:row>172</xdr:row>
      <xdr:rowOff>266700</xdr:rowOff>
    </xdr:from>
    <xdr:to>
      <xdr:col>3</xdr:col>
      <xdr:colOff>2603500</xdr:colOff>
      <xdr:row>178</xdr:row>
      <xdr:rowOff>176212</xdr:rowOff>
    </xdr:to>
    <xdr:sp macro="" textlink="">
      <xdr:nvSpPr>
        <xdr:cNvPr id="39" name="角丸四角形吹き出し 38"/>
        <xdr:cNvSpPr/>
      </xdr:nvSpPr>
      <xdr:spPr>
        <a:xfrm>
          <a:off x="3429000" y="23507700"/>
          <a:ext cx="2984500" cy="1839912"/>
        </a:xfrm>
        <a:prstGeom prst="wedgeRoundRectCallout">
          <a:avLst>
            <a:gd name="adj1" fmla="val 12972"/>
            <a:gd name="adj2" fmla="val -4945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丁張り設置やキャリブレーション、ローカライゼーションも作業時間８時間で１日です。１日３０分で４８日間作業を行った場合、</a:t>
          </a:r>
          <a:endParaRPr kumimoji="1" lang="en-US" altLang="ja-JP" sz="1100">
            <a:solidFill>
              <a:sysClr val="windowText" lastClr="000000"/>
            </a:solidFill>
          </a:endParaRPr>
        </a:p>
        <a:p>
          <a:pPr algn="l"/>
          <a:r>
            <a:rPr kumimoji="1" lang="ja-JP" altLang="en-US" sz="1100">
              <a:solidFill>
                <a:sysClr val="windowText" lastClr="000000"/>
              </a:solidFill>
            </a:rPr>
            <a:t>３０分</a:t>
          </a:r>
          <a:r>
            <a:rPr kumimoji="1" lang="en-US" altLang="ja-JP" sz="1100">
              <a:solidFill>
                <a:sysClr val="windowText" lastClr="000000"/>
              </a:solidFill>
            </a:rPr>
            <a:t>/</a:t>
          </a:r>
          <a:r>
            <a:rPr kumimoji="1" lang="ja-JP" altLang="en-US" sz="1100">
              <a:solidFill>
                <a:sysClr val="windowText" lastClr="000000"/>
              </a:solidFill>
            </a:rPr>
            <a:t>回</a:t>
          </a:r>
          <a:r>
            <a:rPr kumimoji="1" lang="en-US" altLang="ja-JP" sz="1100">
              <a:solidFill>
                <a:sysClr val="windowText" lastClr="000000"/>
              </a:solidFill>
            </a:rPr>
            <a:t>×</a:t>
          </a:r>
          <a:r>
            <a:rPr kumimoji="1" lang="ja-JP" altLang="en-US" sz="1100">
              <a:solidFill>
                <a:sysClr val="windowText" lastClr="000000"/>
              </a:solidFill>
            </a:rPr>
            <a:t>４８回＝１４４０分　</a:t>
          </a:r>
          <a:endParaRPr kumimoji="1" lang="en-US" altLang="ja-JP" sz="1100">
            <a:solidFill>
              <a:sysClr val="windowText" lastClr="000000"/>
            </a:solidFill>
          </a:endParaRPr>
        </a:p>
        <a:p>
          <a:pPr algn="l"/>
          <a:r>
            <a:rPr kumimoji="1" lang="ja-JP" altLang="en-US" sz="1100">
              <a:solidFill>
                <a:sysClr val="windowText" lastClr="000000"/>
              </a:solidFill>
            </a:rPr>
            <a:t>１４４０分</a:t>
          </a:r>
          <a:r>
            <a:rPr kumimoji="1" lang="en-US" altLang="ja-JP" sz="1100">
              <a:solidFill>
                <a:sysClr val="windowText" lastClr="000000"/>
              </a:solidFill>
            </a:rPr>
            <a:t>÷</a:t>
          </a:r>
          <a:r>
            <a:rPr kumimoji="1" lang="ja-JP" altLang="en-US" sz="1100">
              <a:solidFill>
                <a:sysClr val="windowText" lastClr="000000"/>
              </a:solidFill>
            </a:rPr>
            <a:t>６０分</a:t>
          </a:r>
          <a:r>
            <a:rPr kumimoji="1" lang="en-US" altLang="ja-JP" sz="1100">
              <a:solidFill>
                <a:sysClr val="windowText" lastClr="000000"/>
              </a:solidFill>
            </a:rPr>
            <a:t>/</a:t>
          </a:r>
          <a:r>
            <a:rPr kumimoji="1" lang="ja-JP" altLang="en-US" sz="1100">
              <a:solidFill>
                <a:sysClr val="windowText" lastClr="000000"/>
              </a:solidFill>
            </a:rPr>
            <a:t>時＝２４時間</a:t>
          </a:r>
          <a:endParaRPr kumimoji="1" lang="en-US" altLang="ja-JP" sz="1100">
            <a:solidFill>
              <a:sysClr val="windowText" lastClr="000000"/>
            </a:solidFill>
          </a:endParaRPr>
        </a:p>
        <a:p>
          <a:pPr algn="l"/>
          <a:r>
            <a:rPr kumimoji="1" lang="ja-JP" altLang="en-US" sz="1100">
              <a:solidFill>
                <a:sysClr val="windowText" lastClr="000000"/>
              </a:solidFill>
            </a:rPr>
            <a:t>２４時間</a:t>
          </a:r>
          <a:r>
            <a:rPr kumimoji="1" lang="en-US" altLang="ja-JP" sz="1100">
              <a:solidFill>
                <a:sysClr val="windowText" lastClr="000000"/>
              </a:solidFill>
            </a:rPr>
            <a:t>÷</a:t>
          </a:r>
          <a:r>
            <a:rPr kumimoji="1" lang="ja-JP" altLang="en-US" sz="1100">
              <a:solidFill>
                <a:sysClr val="windowText" lastClr="000000"/>
              </a:solidFill>
            </a:rPr>
            <a:t>８時間</a:t>
          </a:r>
          <a:r>
            <a:rPr kumimoji="1" lang="en-US" altLang="ja-JP" sz="1100">
              <a:solidFill>
                <a:sysClr val="windowText" lastClr="000000"/>
              </a:solidFill>
            </a:rPr>
            <a:t>/</a:t>
          </a:r>
          <a:r>
            <a:rPr kumimoji="1" lang="ja-JP" altLang="en-US" sz="1100">
              <a:solidFill>
                <a:sysClr val="windowText" lastClr="000000"/>
              </a:solidFill>
            </a:rPr>
            <a:t>日＝３．０日</a:t>
          </a:r>
          <a:r>
            <a:rPr lang="ja-JP" altLang="en-US"/>
            <a:t> </a:t>
          </a:r>
          <a:r>
            <a:rPr kumimoji="1" lang="ja-JP" altLang="en-US" sz="1100">
              <a:solidFill>
                <a:sysClr val="windowText" lastClr="000000"/>
              </a:solidFill>
            </a:rPr>
            <a:t>となります。</a:t>
          </a:r>
        </a:p>
      </xdr:txBody>
    </xdr:sp>
    <xdr:clientData/>
  </xdr:twoCellAnchor>
  <xdr:twoCellAnchor>
    <xdr:from>
      <xdr:col>3</xdr:col>
      <xdr:colOff>2857500</xdr:colOff>
      <xdr:row>328</xdr:row>
      <xdr:rowOff>101600</xdr:rowOff>
    </xdr:from>
    <xdr:to>
      <xdr:col>4</xdr:col>
      <xdr:colOff>1892301</xdr:colOff>
      <xdr:row>330</xdr:row>
      <xdr:rowOff>165100</xdr:rowOff>
    </xdr:to>
    <xdr:sp macro="" textlink="">
      <xdr:nvSpPr>
        <xdr:cNvPr id="41" name="角丸四角形吹き出し 40"/>
        <xdr:cNvSpPr/>
      </xdr:nvSpPr>
      <xdr:spPr>
        <a:xfrm>
          <a:off x="6667500" y="51193700"/>
          <a:ext cx="2133601" cy="901700"/>
        </a:xfrm>
        <a:prstGeom prst="wedgeRoundRectCallout">
          <a:avLst>
            <a:gd name="adj1" fmla="val -44502"/>
            <a:gd name="adj2" fmla="val 132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rPr>
            <a:t>ＩＣＴ活用に関する忌憚のないご意見、ご感想、改善要望をお書きください。</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3</xdr:col>
      <xdr:colOff>2349500</xdr:colOff>
      <xdr:row>7</xdr:row>
      <xdr:rowOff>63500</xdr:rowOff>
    </xdr:from>
    <xdr:to>
      <xdr:col>4</xdr:col>
      <xdr:colOff>850900</xdr:colOff>
      <xdr:row>11</xdr:row>
      <xdr:rowOff>25400</xdr:rowOff>
    </xdr:to>
    <xdr:sp macro="" textlink="">
      <xdr:nvSpPr>
        <xdr:cNvPr id="42" name="角丸四角形吹き出し 41"/>
        <xdr:cNvSpPr/>
      </xdr:nvSpPr>
      <xdr:spPr>
        <a:xfrm>
          <a:off x="6159500" y="1574800"/>
          <a:ext cx="1600200" cy="762000"/>
        </a:xfrm>
        <a:prstGeom prst="wedgeRoundRectCallout">
          <a:avLst>
            <a:gd name="adj1" fmla="val 4050"/>
            <a:gd name="adj2" fmla="val 786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施工プロセスの選択をお願いします</a:t>
          </a:r>
        </a:p>
      </xdr:txBody>
    </xdr:sp>
    <xdr:clientData/>
  </xdr:twoCellAnchor>
  <xdr:twoCellAnchor>
    <xdr:from>
      <xdr:col>3</xdr:col>
      <xdr:colOff>1739900</xdr:colOff>
      <xdr:row>27</xdr:row>
      <xdr:rowOff>127000</xdr:rowOff>
    </xdr:from>
    <xdr:to>
      <xdr:col>4</xdr:col>
      <xdr:colOff>1549400</xdr:colOff>
      <xdr:row>49</xdr:row>
      <xdr:rowOff>76201</xdr:rowOff>
    </xdr:to>
    <xdr:sp macro="" textlink="">
      <xdr:nvSpPr>
        <xdr:cNvPr id="43" name="角丸四角形吹き出し 42"/>
        <xdr:cNvSpPr/>
      </xdr:nvSpPr>
      <xdr:spPr>
        <a:xfrm>
          <a:off x="5549900" y="4064000"/>
          <a:ext cx="2908300" cy="1536701"/>
        </a:xfrm>
        <a:prstGeom prst="wedgeRoundRectCallout">
          <a:avLst>
            <a:gd name="adj1" fmla="val -12782"/>
            <a:gd name="adj2" fmla="val 6514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外注した場合は外注先に支払った金額（万円）を税抜きで記入してください。</a:t>
          </a:r>
          <a:endParaRPr kumimoji="1" lang="en-US" altLang="ja-JP" sz="1100">
            <a:solidFill>
              <a:sysClr val="windowText" lastClr="000000"/>
            </a:solidFill>
          </a:endParaRPr>
        </a:p>
        <a:p>
          <a:pPr algn="l"/>
          <a:r>
            <a:rPr kumimoji="1" lang="ja-JP" altLang="en-US" sz="1100">
              <a:solidFill>
                <a:sysClr val="windowText" lastClr="000000"/>
              </a:solidFill>
            </a:rPr>
            <a:t>自社で実施した場合は直接工事費（機器の減価償却費、リース料、人件費等の合計で経費を含まない金額）で記入してください。</a:t>
          </a:r>
          <a:endParaRPr kumimoji="1" lang="en-US" altLang="ja-JP" sz="1100">
            <a:solidFill>
              <a:sysClr val="windowText" lastClr="000000"/>
            </a:solidFill>
          </a:endParaRPr>
        </a:p>
      </xdr:txBody>
    </xdr:sp>
    <xdr:clientData/>
  </xdr:twoCellAnchor>
  <xdr:twoCellAnchor>
    <xdr:from>
      <xdr:col>4</xdr:col>
      <xdr:colOff>736600</xdr:colOff>
      <xdr:row>78</xdr:row>
      <xdr:rowOff>152400</xdr:rowOff>
    </xdr:from>
    <xdr:to>
      <xdr:col>5</xdr:col>
      <xdr:colOff>0</xdr:colOff>
      <xdr:row>85</xdr:row>
      <xdr:rowOff>0</xdr:rowOff>
    </xdr:to>
    <xdr:sp macro="" textlink="">
      <xdr:nvSpPr>
        <xdr:cNvPr id="44" name="角丸四角形吹き出し 43"/>
        <xdr:cNvSpPr/>
      </xdr:nvSpPr>
      <xdr:spPr>
        <a:xfrm>
          <a:off x="7645400" y="7327900"/>
          <a:ext cx="2565400" cy="1244600"/>
        </a:xfrm>
        <a:prstGeom prst="wedgeRoundRectCallout">
          <a:avLst>
            <a:gd name="adj1" fmla="val -78624"/>
            <a:gd name="adj2" fmla="val 3910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リースの場合はリース先に支払った金額（万円）を税抜きで記入してください。</a:t>
          </a:r>
          <a:endParaRPr kumimoji="1" lang="en-US" altLang="ja-JP" sz="1100">
            <a:solidFill>
              <a:sysClr val="windowText" lastClr="000000"/>
            </a:solidFill>
          </a:endParaRPr>
        </a:p>
        <a:p>
          <a:pPr algn="l"/>
          <a:r>
            <a:rPr kumimoji="1" lang="ja-JP" altLang="en-US" sz="1100">
              <a:solidFill>
                <a:sysClr val="windowText" lastClr="000000"/>
              </a:solidFill>
            </a:rPr>
            <a:t>自社保有の場合は、今回の工事で発生した費用（使用建機の減価償却費）を直接工事費で記入してください。</a:t>
          </a:r>
          <a:endParaRPr kumimoji="1" lang="en-US" altLang="ja-JP" sz="1100">
            <a:solidFill>
              <a:sysClr val="windowText" lastClr="000000"/>
            </a:solidFill>
          </a:endParaRPr>
        </a:p>
      </xdr:txBody>
    </xdr:sp>
    <xdr:clientData/>
  </xdr:twoCellAnchor>
  <xdr:twoCellAnchor>
    <xdr:from>
      <xdr:col>4</xdr:col>
      <xdr:colOff>292100</xdr:colOff>
      <xdr:row>88</xdr:row>
      <xdr:rowOff>88900</xdr:rowOff>
    </xdr:from>
    <xdr:to>
      <xdr:col>4</xdr:col>
      <xdr:colOff>1600200</xdr:colOff>
      <xdr:row>92</xdr:row>
      <xdr:rowOff>203200</xdr:rowOff>
    </xdr:to>
    <xdr:sp macro="" textlink="">
      <xdr:nvSpPr>
        <xdr:cNvPr id="45" name="角丸四角形吹き出し 44"/>
        <xdr:cNvSpPr/>
      </xdr:nvSpPr>
      <xdr:spPr>
        <a:xfrm>
          <a:off x="7200900" y="9423400"/>
          <a:ext cx="1308100" cy="939800"/>
        </a:xfrm>
        <a:prstGeom prst="wedgeRoundRectCallout">
          <a:avLst>
            <a:gd name="adj1" fmla="val -78624"/>
            <a:gd name="adj2" fmla="val 3910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建機費用にシステム初期費は含みません。</a:t>
          </a:r>
          <a:endParaRPr kumimoji="1" lang="en-US" altLang="ja-JP" sz="1100">
            <a:solidFill>
              <a:sysClr val="windowText" lastClr="000000"/>
            </a:solidFill>
          </a:endParaRPr>
        </a:p>
      </xdr:txBody>
    </xdr:sp>
    <xdr:clientData/>
  </xdr:twoCellAnchor>
  <xdr:twoCellAnchor>
    <xdr:from>
      <xdr:col>4</xdr:col>
      <xdr:colOff>406400</xdr:colOff>
      <xdr:row>110</xdr:row>
      <xdr:rowOff>50800</xdr:rowOff>
    </xdr:from>
    <xdr:to>
      <xdr:col>4</xdr:col>
      <xdr:colOff>2006600</xdr:colOff>
      <xdr:row>131</xdr:row>
      <xdr:rowOff>228600</xdr:rowOff>
    </xdr:to>
    <xdr:sp macro="" textlink="">
      <xdr:nvSpPr>
        <xdr:cNvPr id="46" name="角丸四角形吹き出し 45"/>
        <xdr:cNvSpPr/>
      </xdr:nvSpPr>
      <xdr:spPr>
        <a:xfrm>
          <a:off x="7315200" y="9779000"/>
          <a:ext cx="1600200" cy="1270000"/>
        </a:xfrm>
        <a:prstGeom prst="wedgeRoundRectCallout">
          <a:avLst>
            <a:gd name="adj1" fmla="val -77759"/>
            <a:gd name="adj2" fmla="val 18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①３次元起工測量と併せて外注した場合は①３次元起工測量と分けて記入してください。</a:t>
          </a:r>
          <a:endParaRPr kumimoji="1" lang="en-US" altLang="ja-JP" sz="1100">
            <a:solidFill>
              <a:sysClr val="windowText" lastClr="000000"/>
            </a:solidFill>
          </a:endParaRPr>
        </a:p>
      </xdr:txBody>
    </xdr:sp>
    <xdr:clientData/>
  </xdr:twoCellAnchor>
  <xdr:twoCellAnchor>
    <xdr:from>
      <xdr:col>2</xdr:col>
      <xdr:colOff>1828800</xdr:colOff>
      <xdr:row>137</xdr:row>
      <xdr:rowOff>190500</xdr:rowOff>
    </xdr:from>
    <xdr:to>
      <xdr:col>3</xdr:col>
      <xdr:colOff>2081215</xdr:colOff>
      <xdr:row>142</xdr:row>
      <xdr:rowOff>187325</xdr:rowOff>
    </xdr:to>
    <xdr:sp macro="" textlink="">
      <xdr:nvSpPr>
        <xdr:cNvPr id="48" name="角丸四角形吹き出し 47"/>
        <xdr:cNvSpPr/>
      </xdr:nvSpPr>
      <xdr:spPr>
        <a:xfrm>
          <a:off x="3556000" y="12166600"/>
          <a:ext cx="2335215" cy="1266825"/>
        </a:xfrm>
        <a:prstGeom prst="wedgeRoundRectCallout">
          <a:avLst>
            <a:gd name="adj1" fmla="val 63683"/>
            <a:gd name="adj2" fmla="val 1202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作業開始～完了（外注依頼～納品）までの日数ではなく、外業と内業を実際に行った時間を日数換算して記入してください。</a:t>
          </a:r>
        </a:p>
      </xdr:txBody>
    </xdr:sp>
    <xdr:clientData/>
  </xdr:twoCellAnchor>
  <xdr:twoCellAnchor>
    <xdr:from>
      <xdr:col>2</xdr:col>
      <xdr:colOff>1778000</xdr:colOff>
      <xdr:row>131</xdr:row>
      <xdr:rowOff>12700</xdr:rowOff>
    </xdr:from>
    <xdr:to>
      <xdr:col>3</xdr:col>
      <xdr:colOff>1962149</xdr:colOff>
      <xdr:row>137</xdr:row>
      <xdr:rowOff>182562</xdr:rowOff>
    </xdr:to>
    <xdr:sp macro="" textlink="">
      <xdr:nvSpPr>
        <xdr:cNvPr id="49" name="角丸四角形吹き出し 48"/>
        <xdr:cNvSpPr/>
      </xdr:nvSpPr>
      <xdr:spPr>
        <a:xfrm>
          <a:off x="3505200" y="10833100"/>
          <a:ext cx="2266949" cy="1325562"/>
        </a:xfrm>
        <a:prstGeom prst="wedgeRoundRectCallout">
          <a:avLst>
            <a:gd name="adj1" fmla="val 72059"/>
            <a:gd name="adj2" fmla="val 4318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１日は８時間ですので作業時間が２４時間であれば３日ですので</a:t>
          </a:r>
          <a:r>
            <a:rPr kumimoji="1" lang="en-US" altLang="ja-JP" sz="1100">
              <a:solidFill>
                <a:sysClr val="windowText" lastClr="000000"/>
              </a:solidFill>
            </a:rPr>
            <a:t>3.0</a:t>
          </a:r>
          <a:r>
            <a:rPr kumimoji="1" lang="ja-JP" altLang="en-US" sz="1100">
              <a:solidFill>
                <a:sysClr val="windowText" lastClr="000000"/>
              </a:solidFill>
            </a:rPr>
            <a:t>と記入してください（小数第２位四捨五入）。</a:t>
          </a:r>
        </a:p>
      </xdr:txBody>
    </xdr:sp>
    <xdr:clientData/>
  </xdr:twoCellAnchor>
  <xdr:twoCellAnchor>
    <xdr:from>
      <xdr:col>3</xdr:col>
      <xdr:colOff>215900</xdr:colOff>
      <xdr:row>179</xdr:row>
      <xdr:rowOff>304800</xdr:rowOff>
    </xdr:from>
    <xdr:to>
      <xdr:col>3</xdr:col>
      <xdr:colOff>2387600</xdr:colOff>
      <xdr:row>185</xdr:row>
      <xdr:rowOff>254000</xdr:rowOff>
    </xdr:to>
    <xdr:sp macro="" textlink="">
      <xdr:nvSpPr>
        <xdr:cNvPr id="51" name="角丸四角形吹き出し 50"/>
        <xdr:cNvSpPr/>
      </xdr:nvSpPr>
      <xdr:spPr>
        <a:xfrm>
          <a:off x="4025900" y="25806400"/>
          <a:ext cx="2171700" cy="1930400"/>
        </a:xfrm>
        <a:prstGeom prst="wedgeRoundRectCallout">
          <a:avLst>
            <a:gd name="adj1" fmla="val 35586"/>
            <a:gd name="adj2" fmla="val 205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ICT</a:t>
          </a:r>
          <a:r>
            <a:rPr kumimoji="1" lang="ja-JP" altLang="en-US" sz="1100">
              <a:solidFill>
                <a:sysClr val="windowText" lastClr="000000"/>
              </a:solidFill>
            </a:rPr>
            <a:t>建機とその補助作業を行った建機の拘束日数と稼働日数です。</a:t>
          </a:r>
          <a:r>
            <a:rPr kumimoji="1" lang="ja-JP" altLang="ja-JP" sz="1100">
              <a:solidFill>
                <a:sysClr val="windowText" lastClr="000000"/>
              </a:solidFill>
              <a:effectLst/>
              <a:latin typeface="+mn-lt"/>
              <a:ea typeface="+mn-ea"/>
              <a:cs typeface="+mn-cs"/>
            </a:rPr>
            <a:t>監督員に提出</a:t>
          </a:r>
          <a:r>
            <a:rPr kumimoji="1" lang="ja-JP" altLang="en-US" sz="1100">
              <a:solidFill>
                <a:sysClr val="windowText" lastClr="000000"/>
              </a:solidFill>
              <a:effectLst/>
              <a:latin typeface="+mn-lt"/>
              <a:ea typeface="+mn-ea"/>
              <a:cs typeface="+mn-cs"/>
            </a:rPr>
            <a:t>する「</a:t>
          </a:r>
          <a:r>
            <a:rPr kumimoji="1" lang="en-US" altLang="ja-JP" sz="1100">
              <a:solidFill>
                <a:sysClr val="windowText" lastClr="000000"/>
              </a:solidFill>
            </a:rPr>
            <a:t>ICT</a:t>
          </a:r>
          <a:r>
            <a:rPr kumimoji="1" lang="ja-JP" altLang="en-US" sz="1100">
              <a:solidFill>
                <a:sysClr val="windowText" lastClr="000000"/>
              </a:solidFill>
            </a:rPr>
            <a:t>施工に要した建設機械の稼働実績が確認できる資料」と同数としてください。</a:t>
          </a:r>
        </a:p>
      </xdr:txBody>
    </xdr:sp>
    <xdr:clientData/>
  </xdr:twoCellAnchor>
  <xdr:twoCellAnchor>
    <xdr:from>
      <xdr:col>2</xdr:col>
      <xdr:colOff>1879600</xdr:colOff>
      <xdr:row>6</xdr:row>
      <xdr:rowOff>114300</xdr:rowOff>
    </xdr:from>
    <xdr:to>
      <xdr:col>3</xdr:col>
      <xdr:colOff>1384300</xdr:colOff>
      <xdr:row>10</xdr:row>
      <xdr:rowOff>228601</xdr:rowOff>
    </xdr:to>
    <xdr:sp macro="" textlink="">
      <xdr:nvSpPr>
        <xdr:cNvPr id="52" name="角丸四角形吹き出し 51"/>
        <xdr:cNvSpPr/>
      </xdr:nvSpPr>
      <xdr:spPr>
        <a:xfrm>
          <a:off x="3606800" y="1447800"/>
          <a:ext cx="1587500" cy="825501"/>
        </a:xfrm>
        <a:prstGeom prst="wedgeRoundRectCallout">
          <a:avLst>
            <a:gd name="adj1" fmla="val 116967"/>
            <a:gd name="adj2" fmla="val 7188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作業土工（床掘）、付帯構造物設置工は提出不要です</a:t>
          </a:r>
        </a:p>
      </xdr:txBody>
    </xdr:sp>
    <xdr:clientData/>
  </xdr:twoCellAnchor>
  <xdr:twoCellAnchor>
    <xdr:from>
      <xdr:col>2</xdr:col>
      <xdr:colOff>1130300</xdr:colOff>
      <xdr:row>11</xdr:row>
      <xdr:rowOff>0</xdr:rowOff>
    </xdr:from>
    <xdr:to>
      <xdr:col>3</xdr:col>
      <xdr:colOff>1447800</xdr:colOff>
      <xdr:row>25</xdr:row>
      <xdr:rowOff>76200</xdr:rowOff>
    </xdr:to>
    <xdr:sp macro="" textlink="">
      <xdr:nvSpPr>
        <xdr:cNvPr id="53" name="角丸四角形吹き出し 52"/>
        <xdr:cNvSpPr/>
      </xdr:nvSpPr>
      <xdr:spPr>
        <a:xfrm>
          <a:off x="2857500" y="2311400"/>
          <a:ext cx="2400300" cy="1346200"/>
        </a:xfrm>
        <a:prstGeom prst="wedgeRoundRectCallout">
          <a:avLst>
            <a:gd name="adj1" fmla="val -63816"/>
            <a:gd name="adj2" fmla="val -1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土工の場合はココは変更せず、他工種の場合はプルダウンを操作し変更してください。（記入もできます）</a:t>
          </a:r>
        </a:p>
      </xdr:txBody>
    </xdr:sp>
    <xdr:clientData/>
  </xdr:twoCellAnchor>
  <xdr:twoCellAnchor>
    <xdr:from>
      <xdr:col>4</xdr:col>
      <xdr:colOff>1892300</xdr:colOff>
      <xdr:row>0</xdr:row>
      <xdr:rowOff>0</xdr:rowOff>
    </xdr:from>
    <xdr:to>
      <xdr:col>4</xdr:col>
      <xdr:colOff>3276600</xdr:colOff>
      <xdr:row>2</xdr:row>
      <xdr:rowOff>50800</xdr:rowOff>
    </xdr:to>
    <xdr:sp macro="" textlink="">
      <xdr:nvSpPr>
        <xdr:cNvPr id="54" name="角丸四角形吹き出し 53"/>
        <xdr:cNvSpPr/>
      </xdr:nvSpPr>
      <xdr:spPr>
        <a:xfrm>
          <a:off x="8801100" y="0"/>
          <a:ext cx="1384300" cy="850900"/>
        </a:xfrm>
        <a:prstGeom prst="wedgeRoundRectCallout">
          <a:avLst>
            <a:gd name="adj1" fmla="val 19646"/>
            <a:gd name="adj2" fmla="val 6077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赤太線で囲われた範囲が記入欄になります。</a:t>
          </a:r>
        </a:p>
      </xdr:txBody>
    </xdr:sp>
    <xdr:clientData/>
  </xdr:twoCellAnchor>
  <xdr:twoCellAnchor>
    <xdr:from>
      <xdr:col>3</xdr:col>
      <xdr:colOff>2667000</xdr:colOff>
      <xdr:row>198</xdr:row>
      <xdr:rowOff>0</xdr:rowOff>
    </xdr:from>
    <xdr:to>
      <xdr:col>3</xdr:col>
      <xdr:colOff>2870200</xdr:colOff>
      <xdr:row>203</xdr:row>
      <xdr:rowOff>203200</xdr:rowOff>
    </xdr:to>
    <xdr:sp macro="" textlink="">
      <xdr:nvSpPr>
        <xdr:cNvPr id="3" name="左中かっこ 2"/>
        <xdr:cNvSpPr/>
      </xdr:nvSpPr>
      <xdr:spPr>
        <a:xfrm>
          <a:off x="6477000" y="32042100"/>
          <a:ext cx="203200" cy="14732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711200</xdr:colOff>
      <xdr:row>21</xdr:row>
      <xdr:rowOff>88900</xdr:rowOff>
    </xdr:from>
    <xdr:to>
      <xdr:col>4</xdr:col>
      <xdr:colOff>2971800</xdr:colOff>
      <xdr:row>26</xdr:row>
      <xdr:rowOff>76200</xdr:rowOff>
    </xdr:to>
    <xdr:sp macro="" textlink="">
      <xdr:nvSpPr>
        <xdr:cNvPr id="21" name="角丸四角形吹き出し 20"/>
        <xdr:cNvSpPr/>
      </xdr:nvSpPr>
      <xdr:spPr>
        <a:xfrm>
          <a:off x="7620000" y="2959100"/>
          <a:ext cx="2260600" cy="876300"/>
        </a:xfrm>
        <a:prstGeom prst="wedgeRoundRectCallout">
          <a:avLst>
            <a:gd name="adj1" fmla="val -82189"/>
            <a:gd name="adj2" fmla="val -479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数量は「③ＩＣＴ建機の施工」を行わなくても記入してください</a:t>
          </a:r>
        </a:p>
      </xdr:txBody>
    </xdr:sp>
    <xdr:clientData/>
  </xdr:twoCellAnchor>
  <xdr:twoCellAnchor>
    <xdr:from>
      <xdr:col>3</xdr:col>
      <xdr:colOff>1993900</xdr:colOff>
      <xdr:row>261</xdr:row>
      <xdr:rowOff>139700</xdr:rowOff>
    </xdr:from>
    <xdr:to>
      <xdr:col>4</xdr:col>
      <xdr:colOff>1651000</xdr:colOff>
      <xdr:row>270</xdr:row>
      <xdr:rowOff>114300</xdr:rowOff>
    </xdr:to>
    <xdr:sp macro="" textlink="">
      <xdr:nvSpPr>
        <xdr:cNvPr id="22" name="角丸四角形吹き出し 21"/>
        <xdr:cNvSpPr/>
      </xdr:nvSpPr>
      <xdr:spPr>
        <a:xfrm>
          <a:off x="5803900" y="47663100"/>
          <a:ext cx="2755900" cy="1917700"/>
        </a:xfrm>
        <a:prstGeom prst="wedgeRoundRectCallout">
          <a:avLst>
            <a:gd name="adj1" fmla="val -44502"/>
            <a:gd name="adj2" fmla="val 132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rPr>
            <a:t>各プロセスを実施した場合の採算について従来施工との比較を記入してください。なお④３次元出来形管理を</a:t>
          </a:r>
          <a:r>
            <a:rPr kumimoji="1" lang="en-US" altLang="ja-JP" sz="1100">
              <a:solidFill>
                <a:sysClr val="windowText" lastClr="000000"/>
              </a:solidFill>
            </a:rPr>
            <a:t>UAV</a:t>
          </a:r>
          <a:r>
            <a:rPr kumimoji="1" lang="ja-JP" altLang="en-US" sz="1100">
              <a:solidFill>
                <a:sysClr val="windowText" lastClr="000000"/>
              </a:solidFill>
            </a:rPr>
            <a:t>かレーザースキャナーで行い⑤３次元データの納品を実施すると、共通仮設費率が</a:t>
          </a:r>
          <a:r>
            <a:rPr kumimoji="1" lang="en-US" altLang="ja-JP" sz="1100">
              <a:solidFill>
                <a:sysClr val="windowText" lastClr="000000"/>
              </a:solidFill>
            </a:rPr>
            <a:t>1.2</a:t>
          </a:r>
          <a:r>
            <a:rPr kumimoji="1" lang="ja-JP" altLang="en-US" sz="1100">
              <a:solidFill>
                <a:sysClr val="windowText" lastClr="000000"/>
              </a:solidFill>
            </a:rPr>
            <a:t>倍に、現場管理費率が</a:t>
          </a:r>
          <a:r>
            <a:rPr kumimoji="1" lang="en-US" altLang="ja-JP" sz="1100">
              <a:solidFill>
                <a:sysClr val="windowText" lastClr="000000"/>
              </a:solidFill>
            </a:rPr>
            <a:t>1.1</a:t>
          </a:r>
          <a:r>
            <a:rPr kumimoji="1" lang="ja-JP" altLang="en-US" sz="1100">
              <a:solidFill>
                <a:sysClr val="windowText" lastClr="000000"/>
              </a:solidFill>
            </a:rPr>
            <a:t>倍となります。（設計金額が４％程度増額になる）</a:t>
          </a:r>
          <a:endParaRPr kumimoji="1" lang="en-US" altLang="ja-JP" sz="1100">
            <a:solidFill>
              <a:sysClr val="windowText" lastClr="000000"/>
            </a:solidFill>
          </a:endParaRPr>
        </a:p>
      </xdr:txBody>
    </xdr:sp>
    <xdr:clientData/>
  </xdr:twoCellAnchor>
  <xdr:twoCellAnchor>
    <xdr:from>
      <xdr:col>2</xdr:col>
      <xdr:colOff>952500</xdr:colOff>
      <xdr:row>81</xdr:row>
      <xdr:rowOff>0</xdr:rowOff>
    </xdr:from>
    <xdr:to>
      <xdr:col>3</xdr:col>
      <xdr:colOff>596900</xdr:colOff>
      <xdr:row>86</xdr:row>
      <xdr:rowOff>152400</xdr:rowOff>
    </xdr:to>
    <xdr:sp macro="" textlink="">
      <xdr:nvSpPr>
        <xdr:cNvPr id="23" name="角丸四角形吹き出し 22"/>
        <xdr:cNvSpPr/>
      </xdr:nvSpPr>
      <xdr:spPr>
        <a:xfrm>
          <a:off x="2679700" y="7683500"/>
          <a:ext cx="1727200" cy="1295400"/>
        </a:xfrm>
        <a:prstGeom prst="wedgeRoundRectCallout">
          <a:avLst>
            <a:gd name="adj1" fmla="val 76566"/>
            <a:gd name="adj2" fmla="val 3732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リースの場合リース業者を記入してください。なお下請け業者の重機の場合自社保有となります。</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10</xdr:row>
          <xdr:rowOff>19050</xdr:rowOff>
        </xdr:from>
        <xdr:to>
          <xdr:col>3</xdr:col>
          <xdr:colOff>1381125</xdr:colOff>
          <xdr:row>11</xdr:row>
          <xdr:rowOff>0</xdr:rowOff>
        </xdr:to>
        <xdr:sp macro="" textlink="">
          <xdr:nvSpPr>
            <xdr:cNvPr id="20604" name="Option Button 283" hidden="1">
              <a:extLst>
                <a:ext uri="{63B3BB69-23CF-44E3-9099-C40C66FF867C}">
                  <a14:compatExt spid="_x0000_s206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10</xdr:row>
          <xdr:rowOff>19050</xdr:rowOff>
        </xdr:from>
        <xdr:to>
          <xdr:col>3</xdr:col>
          <xdr:colOff>2924175</xdr:colOff>
          <xdr:row>10</xdr:row>
          <xdr:rowOff>257175</xdr:rowOff>
        </xdr:to>
        <xdr:sp macro="" textlink="">
          <xdr:nvSpPr>
            <xdr:cNvPr id="20605" name="Option Button 285" hidden="1">
              <a:extLst>
                <a:ext uri="{63B3BB69-23CF-44E3-9099-C40C66FF867C}">
                  <a14:compatExt spid="_x0000_s206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10</xdr:row>
          <xdr:rowOff>19050</xdr:rowOff>
        </xdr:from>
        <xdr:to>
          <xdr:col>4</xdr:col>
          <xdr:colOff>990600</xdr:colOff>
          <xdr:row>11</xdr:row>
          <xdr:rowOff>0</xdr:rowOff>
        </xdr:to>
        <xdr:sp macro="" textlink="">
          <xdr:nvSpPr>
            <xdr:cNvPr id="20606" name="Option Button 286" hidden="1">
              <a:extLst>
                <a:ext uri="{63B3BB69-23CF-44E3-9099-C40C66FF867C}">
                  <a14:compatExt spid="_x0000_s206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その他工事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371474</xdr:colOff>
      <xdr:row>17</xdr:row>
      <xdr:rowOff>95250</xdr:rowOff>
    </xdr:to>
    <xdr:sp macro="" textlink="">
      <xdr:nvSpPr>
        <xdr:cNvPr id="2" name="テキスト ボックス 1"/>
        <xdr:cNvSpPr txBox="1"/>
      </xdr:nvSpPr>
      <xdr:spPr>
        <a:xfrm>
          <a:off x="0" y="0"/>
          <a:ext cx="5400040" cy="290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a:solidFill>
                <a:schemeClr val="tx1"/>
              </a:solidFill>
              <a:latin typeface="+mn-lt"/>
              <a:ea typeface="+mn-ea"/>
              <a:cs typeface="+mn-cs"/>
            </a:rPr>
            <a:t>（参考）</a:t>
          </a:r>
          <a:r>
            <a:rPr lang="en-US" altLang="ja-JP" sz="1100" b="0" i="0" u="none" strike="noStrike" baseline="0">
              <a:solidFill>
                <a:schemeClr val="tx1"/>
              </a:solidFill>
              <a:latin typeface="+mn-lt"/>
              <a:ea typeface="+mn-ea"/>
              <a:cs typeface="+mn-cs"/>
            </a:rPr>
            <a:t>【</a:t>
          </a:r>
          <a:r>
            <a:rPr lang="ja-JP" altLang="en-US" sz="1100" b="0" i="0" u="none" strike="noStrike" baseline="0">
              <a:solidFill>
                <a:schemeClr val="tx1"/>
              </a:solidFill>
              <a:latin typeface="+mn-lt"/>
              <a:ea typeface="+mn-ea"/>
              <a:cs typeface="+mn-cs"/>
            </a:rPr>
            <a:t>３Ｄ起工測量について</a:t>
          </a:r>
          <a:r>
            <a:rPr lang="en-US" altLang="ja-JP" sz="1100" b="0" i="0" u="none" strike="noStrike" baseline="0">
              <a:solidFill>
                <a:schemeClr val="tx1"/>
              </a:solidFill>
              <a:latin typeface="+mn-lt"/>
              <a:ea typeface="+mn-ea"/>
              <a:cs typeface="+mn-cs"/>
            </a:rPr>
            <a:t>】</a:t>
          </a:r>
        </a:p>
        <a:p>
          <a:r>
            <a:rPr lang="en-US" altLang="ja-JP" sz="1100" b="0" i="0" u="none" strike="noStrike" baseline="0">
              <a:solidFill>
                <a:schemeClr val="tx1"/>
              </a:solidFill>
              <a:latin typeface="+mn-lt"/>
              <a:ea typeface="+mn-ea"/>
              <a:cs typeface="+mn-cs"/>
            </a:rPr>
            <a:t>UAV</a:t>
          </a:r>
          <a:r>
            <a:rPr lang="ja-JP" altLang="en-US" sz="1100" b="0" i="0" u="none" strike="noStrike" baseline="0">
              <a:solidFill>
                <a:schemeClr val="tx1"/>
              </a:solidFill>
              <a:latin typeface="+mn-lt"/>
              <a:ea typeface="+mn-ea"/>
              <a:cs typeface="+mn-cs"/>
            </a:rPr>
            <a:t>本体、</a:t>
          </a:r>
          <a:r>
            <a:rPr lang="en-US" altLang="ja-JP" sz="1100" b="0" i="0" u="none" strike="noStrike" baseline="0">
              <a:solidFill>
                <a:schemeClr val="tx1"/>
              </a:solidFill>
              <a:latin typeface="+mn-lt"/>
              <a:ea typeface="+mn-ea"/>
              <a:cs typeface="+mn-cs"/>
            </a:rPr>
            <a:t>LS</a:t>
          </a:r>
          <a:r>
            <a:rPr lang="ja-JP" altLang="en-US" sz="1100" b="0" i="0" u="none" strike="noStrike" baseline="0">
              <a:solidFill>
                <a:schemeClr val="tx1"/>
              </a:solidFill>
              <a:latin typeface="+mn-lt"/>
              <a:ea typeface="+mn-ea"/>
              <a:cs typeface="+mn-cs"/>
            </a:rPr>
            <a:t>本体、写真測量ソフトウェア、点群処理ソフトウェアを既に保有されている測量会社やコンサルタントに外注される場合は、その外注費用は発注者で負担します。</a:t>
          </a:r>
          <a:endParaRPr lang="en-US" altLang="ja-JP" sz="1100" b="0" i="0" u="none" strike="noStrike" baseline="0">
            <a:solidFill>
              <a:schemeClr val="tx1"/>
            </a:solidFill>
            <a:latin typeface="+mn-lt"/>
            <a:ea typeface="+mn-ea"/>
            <a:cs typeface="+mn-cs"/>
          </a:endParaRPr>
        </a:p>
        <a:p>
          <a:r>
            <a:rPr lang="ja-JP" altLang="en-US" sz="1100" b="0" i="0" u="none" strike="noStrike" baseline="0">
              <a:solidFill>
                <a:schemeClr val="tx1"/>
              </a:solidFill>
              <a:latin typeface="+mn-lt"/>
              <a:ea typeface="+mn-ea"/>
              <a:cs typeface="+mn-cs"/>
            </a:rPr>
            <a:t>一方、自社でこれらの機器やソフトウェアを購入し、講習費用を払い、サポートを受けられる場合は、以下の項目が発注者の負担対象となります。</a:t>
          </a:r>
        </a:p>
        <a:p>
          <a:r>
            <a:rPr lang="en-US" altLang="ja-JP" sz="1100" b="0" i="0" u="none" strike="noStrike" baseline="0">
              <a:solidFill>
                <a:schemeClr val="tx1"/>
              </a:solidFill>
              <a:latin typeface="+mn-lt"/>
              <a:ea typeface="+mn-ea"/>
              <a:cs typeface="+mn-cs"/>
            </a:rPr>
            <a:t>(1)</a:t>
          </a:r>
          <a:r>
            <a:rPr lang="ja-JP" altLang="en-US" sz="1100" b="0" i="0" u="none" strike="noStrike" baseline="0">
              <a:solidFill>
                <a:schemeClr val="tx1"/>
              </a:solidFill>
              <a:latin typeface="+mn-lt"/>
              <a:ea typeface="+mn-ea"/>
              <a:cs typeface="+mn-cs"/>
            </a:rPr>
            <a:t>計測計画の立案（施工計画書作成費用は除く）に係る費用（例えば飛行計画立案、ＵＡＶ飛行に係る手続き費用）</a:t>
          </a:r>
        </a:p>
        <a:p>
          <a:r>
            <a:rPr lang="en-US" altLang="ja-JP" sz="1100" b="0" i="0" u="none" strike="noStrike" baseline="0">
              <a:solidFill>
                <a:schemeClr val="tx1"/>
              </a:solidFill>
              <a:latin typeface="+mn-lt"/>
              <a:ea typeface="+mn-ea"/>
              <a:cs typeface="+mn-cs"/>
            </a:rPr>
            <a:t>(2)</a:t>
          </a:r>
          <a:r>
            <a:rPr lang="ja-JP" altLang="en-US" sz="1100" b="0" i="0" u="none" strike="noStrike" baseline="0">
              <a:solidFill>
                <a:schemeClr val="tx1"/>
              </a:solidFill>
              <a:latin typeface="+mn-lt"/>
              <a:ea typeface="+mn-ea"/>
              <a:cs typeface="+mn-cs"/>
            </a:rPr>
            <a:t>標定点や検証点の設置に要した費用</a:t>
          </a:r>
        </a:p>
        <a:p>
          <a:r>
            <a:rPr lang="en-US" altLang="ja-JP" sz="1100" b="0" i="0" u="none" strike="noStrike" baseline="0">
              <a:solidFill>
                <a:schemeClr val="tx1"/>
              </a:solidFill>
              <a:latin typeface="+mn-lt"/>
              <a:ea typeface="+mn-ea"/>
              <a:cs typeface="+mn-cs"/>
            </a:rPr>
            <a:t>(3)</a:t>
          </a:r>
          <a:r>
            <a:rPr lang="ja-JP" altLang="en-US" sz="1100" b="0" i="0" u="none" strike="noStrike" baseline="0">
              <a:solidFill>
                <a:schemeClr val="tx1"/>
              </a:solidFill>
              <a:latin typeface="+mn-lt"/>
              <a:ea typeface="+mn-ea"/>
              <a:cs typeface="+mn-cs"/>
            </a:rPr>
            <a:t>ＵＡＶやＴＬＳを使用した現地計測に係る費用</a:t>
          </a:r>
        </a:p>
        <a:p>
          <a:r>
            <a:rPr lang="en-US" altLang="ja-JP" sz="1100" b="0" i="0" u="none" strike="noStrike" baseline="0">
              <a:solidFill>
                <a:schemeClr val="tx1"/>
              </a:solidFill>
              <a:latin typeface="+mn-lt"/>
              <a:ea typeface="+mn-ea"/>
              <a:cs typeface="+mn-cs"/>
            </a:rPr>
            <a:t>(4)</a:t>
          </a:r>
          <a:r>
            <a:rPr lang="ja-JP" altLang="en-US" sz="1100" b="0" i="0" u="none" strike="noStrike" baseline="0">
              <a:solidFill>
                <a:schemeClr val="tx1"/>
              </a:solidFill>
              <a:latin typeface="+mn-lt"/>
              <a:ea typeface="+mn-ea"/>
              <a:cs typeface="+mn-cs"/>
            </a:rPr>
            <a:t>写真測量ソフトウェアを使用して作業した費用</a:t>
          </a:r>
        </a:p>
        <a:p>
          <a:r>
            <a:rPr lang="en-US" altLang="ja-JP" sz="1100" b="0" i="0" u="none" strike="noStrike" baseline="0">
              <a:solidFill>
                <a:schemeClr val="tx1"/>
              </a:solidFill>
              <a:latin typeface="+mn-lt"/>
              <a:ea typeface="+mn-ea"/>
              <a:cs typeface="+mn-cs"/>
            </a:rPr>
            <a:t>(5)</a:t>
          </a:r>
          <a:r>
            <a:rPr lang="ja-JP" altLang="en-US" sz="1100" b="0" i="0" u="none" strike="noStrike" baseline="0">
              <a:solidFill>
                <a:schemeClr val="tx1"/>
              </a:solidFill>
              <a:latin typeface="+mn-lt"/>
              <a:ea typeface="+mn-ea"/>
              <a:cs typeface="+mn-cs"/>
            </a:rPr>
            <a:t>点群処理ソフトウェアを使用して作業した費用</a:t>
          </a:r>
        </a:p>
        <a:p>
          <a:r>
            <a:rPr lang="en-US" altLang="ja-JP" sz="1100" b="0" i="0" u="none" strike="noStrike" baseline="0">
              <a:solidFill>
                <a:schemeClr val="tx1"/>
              </a:solidFill>
              <a:latin typeface="+mn-lt"/>
              <a:ea typeface="+mn-ea"/>
              <a:cs typeface="+mn-cs"/>
            </a:rPr>
            <a:t>(6)</a:t>
          </a:r>
          <a:r>
            <a:rPr lang="ja-JP" altLang="en-US" sz="1100" b="0" i="0" u="none" strike="noStrike" baseline="0">
              <a:solidFill>
                <a:schemeClr val="tx1"/>
              </a:solidFill>
              <a:latin typeface="+mn-lt"/>
              <a:ea typeface="+mn-ea"/>
              <a:cs typeface="+mn-cs"/>
            </a:rPr>
            <a:t>以上の項目を実施した期間日数分の機器・ソフトウェアの保守・サポート費用</a:t>
          </a:r>
        </a:p>
        <a:p>
          <a:r>
            <a:rPr lang="en-US" altLang="ja-JP" sz="1100" b="0" i="0" u="none" strike="noStrike" baseline="0">
              <a:solidFill>
                <a:schemeClr val="tx1"/>
              </a:solidFill>
              <a:latin typeface="+mn-lt"/>
              <a:ea typeface="+mn-ea"/>
              <a:cs typeface="+mn-cs"/>
            </a:rPr>
            <a:t>(7)</a:t>
          </a:r>
          <a:r>
            <a:rPr lang="ja-JP" altLang="en-US" sz="1100" b="0" i="0" u="none" strike="noStrike" baseline="0">
              <a:solidFill>
                <a:schemeClr val="tx1"/>
              </a:solidFill>
              <a:latin typeface="+mn-lt"/>
              <a:ea typeface="+mn-ea"/>
              <a:cs typeface="+mn-cs"/>
            </a:rPr>
            <a:t>施工計画書作成費用や精度確認結果報告書作成費用は技術管理費に含まれるものから費用の負担はしません。</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L364"/>
  <sheetViews>
    <sheetView view="pageBreakPreview" topLeftCell="A25" zoomScale="75" zoomScaleNormal="100" zoomScaleSheetLayoutView="75" workbookViewId="0">
      <selection activeCell="E86" sqref="E86"/>
    </sheetView>
  </sheetViews>
  <sheetFormatPr defaultColWidth="9" defaultRowHeight="13.5" outlineLevelRow="1" x14ac:dyDescent="0.15"/>
  <cols>
    <col min="1" max="1" width="19.25" style="8" customWidth="1"/>
    <col min="2" max="2" width="3.375" style="8" customWidth="1"/>
    <col min="3" max="3" width="27.25" style="8" customWidth="1"/>
    <col min="4" max="4" width="40.625" style="8" customWidth="1"/>
    <col min="5" max="5" width="43.25" style="8" customWidth="1"/>
    <col min="6" max="7" width="9" style="8"/>
    <col min="8" max="12" width="21.125" style="8" customWidth="1"/>
    <col min="13" max="16384" width="9" style="8"/>
  </cols>
  <sheetData>
    <row r="1" spans="1:9" ht="45" customHeight="1" x14ac:dyDescent="0.15">
      <c r="A1" s="284" t="s">
        <v>613</v>
      </c>
      <c r="B1" s="285"/>
      <c r="C1" s="285"/>
      <c r="D1" s="285"/>
      <c r="E1" s="286"/>
    </row>
    <row r="2" spans="1:9" ht="18" thickBot="1" x14ac:dyDescent="0.2">
      <c r="A2" s="287" t="s">
        <v>19</v>
      </c>
      <c r="B2" s="287"/>
      <c r="C2" s="287"/>
      <c r="D2" s="288"/>
      <c r="E2" s="288"/>
    </row>
    <row r="3" spans="1:9" x14ac:dyDescent="0.15">
      <c r="A3" s="289" t="s">
        <v>427</v>
      </c>
      <c r="B3" s="290"/>
      <c r="C3" s="290"/>
      <c r="D3" s="291" t="s">
        <v>557</v>
      </c>
      <c r="E3" s="292"/>
      <c r="H3" s="9" t="s">
        <v>482</v>
      </c>
    </row>
    <row r="4" spans="1:9" ht="13.5" hidden="1" customHeight="1" outlineLevel="1" x14ac:dyDescent="0.15">
      <c r="A4" s="289" t="s">
        <v>20</v>
      </c>
      <c r="B4" s="290"/>
      <c r="C4" s="290"/>
      <c r="D4" s="293" t="s">
        <v>224</v>
      </c>
      <c r="E4" s="294"/>
      <c r="H4" s="9" t="s">
        <v>483</v>
      </c>
    </row>
    <row r="5" spans="1:9" ht="14.25" collapsed="1" thickBot="1" x14ac:dyDescent="0.2">
      <c r="A5" s="272" t="s">
        <v>21</v>
      </c>
      <c r="B5" s="273"/>
      <c r="C5" s="273"/>
      <c r="D5" s="274" t="s">
        <v>507</v>
      </c>
      <c r="E5" s="275"/>
      <c r="H5" s="152" t="s">
        <v>462</v>
      </c>
    </row>
    <row r="6" spans="1:9" x14ac:dyDescent="0.15">
      <c r="A6" s="276" t="s">
        <v>22</v>
      </c>
      <c r="B6" s="277"/>
      <c r="C6" s="230" t="s">
        <v>23</v>
      </c>
      <c r="D6" s="162">
        <v>44747</v>
      </c>
      <c r="E6" s="280" t="s">
        <v>571</v>
      </c>
      <c r="H6" s="152" t="s">
        <v>484</v>
      </c>
    </row>
    <row r="7" spans="1:9" x14ac:dyDescent="0.15">
      <c r="A7" s="278"/>
      <c r="B7" s="279"/>
      <c r="C7" s="230" t="s">
        <v>24</v>
      </c>
      <c r="D7" s="162">
        <v>45000</v>
      </c>
      <c r="E7" s="281"/>
      <c r="F7" s="8">
        <f>D7-D6</f>
        <v>253</v>
      </c>
      <c r="G7" s="8" t="s">
        <v>25</v>
      </c>
      <c r="H7" s="152" t="s">
        <v>485</v>
      </c>
    </row>
    <row r="8" spans="1:9" x14ac:dyDescent="0.15">
      <c r="A8" s="276" t="s">
        <v>26</v>
      </c>
      <c r="B8" s="277"/>
      <c r="C8" s="230" t="s">
        <v>23</v>
      </c>
      <c r="D8" s="162">
        <v>44870</v>
      </c>
      <c r="E8" s="282" t="s">
        <v>572</v>
      </c>
      <c r="H8" s="152" t="s">
        <v>461</v>
      </c>
    </row>
    <row r="9" spans="1:9" x14ac:dyDescent="0.15">
      <c r="A9" s="278"/>
      <c r="B9" s="279"/>
      <c r="C9" s="230" t="s">
        <v>24</v>
      </c>
      <c r="D9" s="162">
        <v>44958</v>
      </c>
      <c r="E9" s="283"/>
      <c r="F9" s="8">
        <f>D9-D8</f>
        <v>88</v>
      </c>
      <c r="G9" s="8" t="s">
        <v>25</v>
      </c>
      <c r="H9" s="9" t="s">
        <v>476</v>
      </c>
    </row>
    <row r="10" spans="1:9" ht="14.25" thickBot="1" x14ac:dyDescent="0.2">
      <c r="A10" s="272" t="s">
        <v>28</v>
      </c>
      <c r="B10" s="299"/>
      <c r="C10" s="261"/>
      <c r="D10" s="162" t="s">
        <v>508</v>
      </c>
      <c r="E10" s="227" t="s">
        <v>29</v>
      </c>
      <c r="H10" s="9" t="s">
        <v>486</v>
      </c>
    </row>
    <row r="11" spans="1:9" ht="21" customHeight="1" thickBot="1" x14ac:dyDescent="0.2">
      <c r="A11" s="300" t="s">
        <v>30</v>
      </c>
      <c r="B11" s="301"/>
      <c r="C11" s="302"/>
      <c r="D11" s="303"/>
      <c r="E11" s="304"/>
    </row>
    <row r="12" spans="1:9" ht="15" customHeight="1" x14ac:dyDescent="0.15">
      <c r="A12" s="272" t="s">
        <v>505</v>
      </c>
      <c r="B12" s="273"/>
      <c r="C12" s="305"/>
      <c r="D12" s="255" t="s">
        <v>509</v>
      </c>
      <c r="E12" s="244" t="s">
        <v>519</v>
      </c>
      <c r="H12" s="9"/>
      <c r="I12" s="9"/>
    </row>
    <row r="13" spans="1:9" ht="15" hidden="1" customHeight="1" x14ac:dyDescent="0.15">
      <c r="A13" s="306" t="s">
        <v>31</v>
      </c>
      <c r="B13" s="307"/>
      <c r="C13" s="45" t="s">
        <v>35</v>
      </c>
      <c r="D13" s="255" t="s">
        <v>35</v>
      </c>
      <c r="E13" s="245"/>
      <c r="H13" s="9" t="s">
        <v>32</v>
      </c>
      <c r="I13" s="9" t="s">
        <v>33</v>
      </c>
    </row>
    <row r="14" spans="1:9" ht="15" hidden="1" customHeight="1" x14ac:dyDescent="0.15">
      <c r="A14" s="306" t="s">
        <v>34</v>
      </c>
      <c r="B14" s="307"/>
      <c r="C14" s="45" t="s">
        <v>43</v>
      </c>
      <c r="D14" s="255" t="s">
        <v>43</v>
      </c>
      <c r="E14" s="245"/>
      <c r="H14" s="9" t="s">
        <v>35</v>
      </c>
      <c r="I14" s="9" t="s">
        <v>36</v>
      </c>
    </row>
    <row r="15" spans="1:9" ht="15" hidden="1" customHeight="1" x14ac:dyDescent="0.15">
      <c r="A15" s="272"/>
      <c r="B15" s="295"/>
      <c r="C15" s="45" t="s">
        <v>37</v>
      </c>
      <c r="D15" s="255" t="s">
        <v>37</v>
      </c>
      <c r="E15" s="245"/>
      <c r="H15" s="9" t="s">
        <v>37</v>
      </c>
      <c r="I15" s="9" t="s">
        <v>38</v>
      </c>
    </row>
    <row r="16" spans="1:9" ht="15" hidden="1" customHeight="1" x14ac:dyDescent="0.15">
      <c r="A16" s="272"/>
      <c r="B16" s="295"/>
      <c r="C16" s="45" t="s">
        <v>39</v>
      </c>
      <c r="D16" s="255" t="s">
        <v>39</v>
      </c>
      <c r="E16" s="245"/>
      <c r="H16" s="9" t="s">
        <v>564</v>
      </c>
      <c r="I16" s="9" t="s">
        <v>40</v>
      </c>
    </row>
    <row r="17" spans="1:9" ht="15" hidden="1" customHeight="1" x14ac:dyDescent="0.15">
      <c r="A17" s="272"/>
      <c r="B17" s="295"/>
      <c r="C17" s="67" t="s">
        <v>41</v>
      </c>
      <c r="D17" s="256" t="s">
        <v>41</v>
      </c>
      <c r="E17" s="245"/>
      <c r="H17" s="9" t="s">
        <v>565</v>
      </c>
      <c r="I17" s="9" t="s">
        <v>42</v>
      </c>
    </row>
    <row r="18" spans="1:9" ht="15" hidden="1" customHeight="1" x14ac:dyDescent="0.15">
      <c r="A18" s="272"/>
      <c r="B18" s="295"/>
      <c r="C18" s="68"/>
      <c r="D18" s="257"/>
      <c r="E18" s="245"/>
      <c r="H18" s="9" t="s">
        <v>566</v>
      </c>
      <c r="I18" s="9" t="s">
        <v>559</v>
      </c>
    </row>
    <row r="19" spans="1:9" ht="15" hidden="1" customHeight="1" x14ac:dyDescent="0.15">
      <c r="A19" s="272"/>
      <c r="B19" s="295"/>
      <c r="C19" s="69"/>
      <c r="D19" s="258"/>
      <c r="E19" s="245"/>
      <c r="H19" s="9" t="s">
        <v>41</v>
      </c>
      <c r="I19" s="9"/>
    </row>
    <row r="20" spans="1:9" ht="15" customHeight="1" x14ac:dyDescent="0.15">
      <c r="A20" s="296" t="s">
        <v>430</v>
      </c>
      <c r="B20" s="297"/>
      <c r="C20" s="298"/>
      <c r="D20" s="259" t="s">
        <v>459</v>
      </c>
      <c r="E20" s="246" t="s">
        <v>431</v>
      </c>
      <c r="H20" s="9" t="s">
        <v>560</v>
      </c>
      <c r="I20" s="9"/>
    </row>
    <row r="21" spans="1:9" ht="13.5" customHeight="1" x14ac:dyDescent="0.15">
      <c r="A21" s="308" t="s">
        <v>46</v>
      </c>
      <c r="B21" s="309"/>
      <c r="C21" s="248" t="s">
        <v>32</v>
      </c>
      <c r="D21" s="168">
        <v>12000</v>
      </c>
      <c r="E21" s="228" t="s">
        <v>38</v>
      </c>
      <c r="H21" s="9" t="s">
        <v>44</v>
      </c>
      <c r="I21" s="9"/>
    </row>
    <row r="22" spans="1:9" x14ac:dyDescent="0.15">
      <c r="A22" s="310"/>
      <c r="B22" s="311"/>
      <c r="C22" s="248" t="s">
        <v>35</v>
      </c>
      <c r="D22" s="168">
        <v>5000</v>
      </c>
      <c r="E22" s="228" t="s">
        <v>38</v>
      </c>
      <c r="H22" s="9" t="s">
        <v>43</v>
      </c>
      <c r="I22" s="9"/>
    </row>
    <row r="23" spans="1:9" x14ac:dyDescent="0.15">
      <c r="A23" s="310"/>
      <c r="B23" s="311"/>
      <c r="C23" s="248" t="s">
        <v>43</v>
      </c>
      <c r="D23" s="168">
        <v>1200</v>
      </c>
      <c r="E23" s="228" t="s">
        <v>36</v>
      </c>
      <c r="H23" s="9" t="s">
        <v>44</v>
      </c>
      <c r="I23" s="9"/>
    </row>
    <row r="24" spans="1:9" x14ac:dyDescent="0.15">
      <c r="A24" s="310"/>
      <c r="B24" s="311"/>
      <c r="C24" s="248"/>
      <c r="D24" s="168"/>
      <c r="E24" s="228"/>
      <c r="H24" s="9" t="s">
        <v>45</v>
      </c>
      <c r="I24" s="9"/>
    </row>
    <row r="25" spans="1:9" x14ac:dyDescent="0.15">
      <c r="A25" s="310"/>
      <c r="B25" s="311"/>
      <c r="C25" s="248"/>
      <c r="D25" s="168"/>
      <c r="E25" s="229"/>
      <c r="H25" s="9" t="s">
        <v>47</v>
      </c>
      <c r="I25" s="9"/>
    </row>
    <row r="26" spans="1:9" ht="14.25" thickBot="1" x14ac:dyDescent="0.2">
      <c r="A26" s="312" t="s">
        <v>573</v>
      </c>
      <c r="B26" s="313"/>
      <c r="C26" s="314"/>
      <c r="D26" s="169">
        <v>420</v>
      </c>
      <c r="E26" s="247" t="s">
        <v>33</v>
      </c>
      <c r="H26" s="9" t="s">
        <v>460</v>
      </c>
      <c r="I26" s="9"/>
    </row>
    <row r="27" spans="1:9" x14ac:dyDescent="0.15">
      <c r="A27" s="315" t="s">
        <v>491</v>
      </c>
      <c r="B27" s="316"/>
      <c r="C27" s="260" t="s">
        <v>426</v>
      </c>
      <c r="D27" s="293" t="s">
        <v>510</v>
      </c>
      <c r="E27" s="321"/>
      <c r="H27" s="9" t="s">
        <v>558</v>
      </c>
      <c r="I27" s="9"/>
    </row>
    <row r="28" spans="1:9" x14ac:dyDescent="0.15">
      <c r="A28" s="317"/>
      <c r="B28" s="318"/>
      <c r="C28" s="260" t="s">
        <v>48</v>
      </c>
      <c r="D28" s="293" t="s">
        <v>511</v>
      </c>
      <c r="E28" s="294"/>
      <c r="H28" s="9" t="s">
        <v>561</v>
      </c>
      <c r="I28" s="9"/>
    </row>
    <row r="29" spans="1:9" ht="13.5" hidden="1" customHeight="1" x14ac:dyDescent="0.15">
      <c r="A29" s="317"/>
      <c r="B29" s="318"/>
      <c r="C29" s="260" t="s">
        <v>49</v>
      </c>
      <c r="D29" s="293"/>
      <c r="E29" s="294"/>
      <c r="H29" s="9" t="s">
        <v>562</v>
      </c>
      <c r="I29" s="9"/>
    </row>
    <row r="30" spans="1:9" x14ac:dyDescent="0.15">
      <c r="A30" s="317"/>
      <c r="B30" s="318"/>
      <c r="C30" s="260" t="s">
        <v>50</v>
      </c>
      <c r="D30" s="293" t="s">
        <v>554</v>
      </c>
      <c r="E30" s="294"/>
      <c r="H30" s="9" t="s">
        <v>563</v>
      </c>
      <c r="I30" s="9"/>
    </row>
    <row r="31" spans="1:9" ht="14.25" thickBot="1" x14ac:dyDescent="0.2">
      <c r="A31" s="317"/>
      <c r="B31" s="318"/>
      <c r="C31" s="260" t="s">
        <v>51</v>
      </c>
      <c r="D31" s="322" t="s">
        <v>555</v>
      </c>
      <c r="E31" s="323"/>
      <c r="H31" s="9"/>
      <c r="I31" s="9"/>
    </row>
    <row r="32" spans="1:9" ht="14.25" hidden="1" customHeight="1" thickBot="1" x14ac:dyDescent="0.2">
      <c r="A32" s="319"/>
      <c r="B32" s="320"/>
      <c r="C32" s="260" t="s">
        <v>52</v>
      </c>
      <c r="D32" s="324"/>
      <c r="E32" s="325"/>
      <c r="H32" s="9"/>
      <c r="I32" s="9"/>
    </row>
    <row r="33" spans="1:10" ht="17.25" hidden="1" x14ac:dyDescent="0.15">
      <c r="A33" s="326" t="s">
        <v>53</v>
      </c>
      <c r="B33" s="287"/>
      <c r="C33" s="287"/>
      <c r="D33" s="345"/>
      <c r="E33" s="346"/>
    </row>
    <row r="34" spans="1:10" hidden="1" outlineLevel="1" x14ac:dyDescent="0.15">
      <c r="A34" s="98" t="s">
        <v>54</v>
      </c>
      <c r="B34" s="13"/>
      <c r="C34" s="11" t="s">
        <v>55</v>
      </c>
      <c r="D34" s="12">
        <v>13760</v>
      </c>
      <c r="E34" s="99"/>
    </row>
    <row r="35" spans="1:10" hidden="1" outlineLevel="1" x14ac:dyDescent="0.15">
      <c r="A35" s="98"/>
      <c r="B35" s="13"/>
      <c r="C35" s="11" t="s">
        <v>56</v>
      </c>
      <c r="D35" s="10">
        <v>14140</v>
      </c>
      <c r="E35" s="100"/>
    </row>
    <row r="36" spans="1:10" hidden="1" outlineLevel="1" x14ac:dyDescent="0.15">
      <c r="A36" s="98"/>
      <c r="B36" s="13"/>
      <c r="C36" s="13"/>
      <c r="D36" s="14"/>
      <c r="E36" s="101"/>
    </row>
    <row r="37" spans="1:10" hidden="1" outlineLevel="1" x14ac:dyDescent="0.15">
      <c r="A37" s="102" t="s">
        <v>57</v>
      </c>
      <c r="B37" s="72"/>
      <c r="C37" s="15" t="s">
        <v>58</v>
      </c>
      <c r="D37" s="16">
        <f>D35-D34</f>
        <v>380</v>
      </c>
      <c r="E37" s="100" t="s">
        <v>59</v>
      </c>
    </row>
    <row r="38" spans="1:10" hidden="1" outlineLevel="1" x14ac:dyDescent="0.15">
      <c r="A38" s="102" t="s">
        <v>60</v>
      </c>
      <c r="B38" s="72"/>
      <c r="C38" s="65"/>
      <c r="D38" s="16">
        <f>ROUNDUP(D37/20,0)</f>
        <v>19</v>
      </c>
      <c r="E38" s="100" t="s">
        <v>61</v>
      </c>
    </row>
    <row r="39" spans="1:10" ht="182.25" hidden="1" customHeight="1" collapsed="1" x14ac:dyDescent="0.15">
      <c r="A39" s="347" t="s">
        <v>62</v>
      </c>
      <c r="B39" s="348"/>
      <c r="C39" s="351" t="s">
        <v>63</v>
      </c>
      <c r="D39" s="354" t="s">
        <v>428</v>
      </c>
      <c r="E39" s="355"/>
    </row>
    <row r="40" spans="1:10" ht="24" hidden="1" customHeight="1" x14ac:dyDescent="0.15">
      <c r="A40" s="343"/>
      <c r="B40" s="344"/>
      <c r="C40" s="352"/>
      <c r="D40" s="356" t="s">
        <v>64</v>
      </c>
      <c r="E40" s="357"/>
    </row>
    <row r="41" spans="1:10" ht="52.5" hidden="1" customHeight="1" thickBot="1" x14ac:dyDescent="0.2">
      <c r="A41" s="349"/>
      <c r="B41" s="350"/>
      <c r="C41" s="353"/>
      <c r="D41" s="358"/>
      <c r="E41" s="359"/>
    </row>
    <row r="42" spans="1:10" ht="24" customHeight="1" x14ac:dyDescent="0.15">
      <c r="A42" s="326" t="s">
        <v>574</v>
      </c>
      <c r="B42" s="287"/>
      <c r="C42" s="287"/>
      <c r="D42" s="287"/>
      <c r="E42" s="327"/>
    </row>
    <row r="43" spans="1:10" ht="18.75" customHeight="1" thickBot="1" x14ac:dyDescent="0.2">
      <c r="A43" s="328" t="s">
        <v>575</v>
      </c>
      <c r="B43" s="329"/>
      <c r="C43" s="329"/>
      <c r="D43" s="329"/>
      <c r="E43" s="330"/>
    </row>
    <row r="44" spans="1:10" ht="20.25" hidden="1" customHeight="1" x14ac:dyDescent="0.15">
      <c r="A44" s="331" t="s">
        <v>66</v>
      </c>
      <c r="B44" s="332"/>
      <c r="C44" s="333"/>
      <c r="D44" s="83"/>
      <c r="E44" s="103" t="s">
        <v>429</v>
      </c>
      <c r="H44" s="17" t="s">
        <v>67</v>
      </c>
      <c r="I44" s="17" t="s">
        <v>68</v>
      </c>
      <c r="J44" s="17" t="s">
        <v>463</v>
      </c>
    </row>
    <row r="45" spans="1:10" ht="18.75" hidden="1" customHeight="1" thickBot="1" x14ac:dyDescent="0.2">
      <c r="A45" s="334" t="s">
        <v>69</v>
      </c>
      <c r="B45" s="335"/>
      <c r="C45" s="336"/>
      <c r="D45" s="80"/>
      <c r="E45" s="104" t="s">
        <v>429</v>
      </c>
      <c r="H45" s="9"/>
      <c r="I45" s="9"/>
      <c r="J45" s="9"/>
    </row>
    <row r="46" spans="1:10" ht="20.25" hidden="1" customHeight="1" thickBot="1" x14ac:dyDescent="0.2">
      <c r="A46" s="105" t="s">
        <v>422</v>
      </c>
      <c r="B46" s="73"/>
      <c r="C46" s="43" t="s">
        <v>464</v>
      </c>
      <c r="D46" s="137"/>
      <c r="E46" s="110" t="s">
        <v>425</v>
      </c>
      <c r="H46" s="9" t="s">
        <v>71</v>
      </c>
      <c r="I46" s="9" t="s">
        <v>72</v>
      </c>
      <c r="J46" s="9"/>
    </row>
    <row r="47" spans="1:10" ht="20.25" customHeight="1" thickTop="1" x14ac:dyDescent="0.15">
      <c r="A47" s="337" t="s">
        <v>548</v>
      </c>
      <c r="B47" s="338"/>
      <c r="C47" s="84" t="s">
        <v>477</v>
      </c>
      <c r="D47" s="190" t="s">
        <v>67</v>
      </c>
      <c r="E47" s="191" t="s">
        <v>429</v>
      </c>
      <c r="H47" s="9" t="s">
        <v>73</v>
      </c>
      <c r="I47" s="9" t="s">
        <v>74</v>
      </c>
    </row>
    <row r="48" spans="1:10" ht="20.25" customHeight="1" x14ac:dyDescent="0.15">
      <c r="A48" s="339"/>
      <c r="B48" s="340"/>
      <c r="C48" s="39" t="s">
        <v>488</v>
      </c>
      <c r="D48" s="171" t="s">
        <v>258</v>
      </c>
      <c r="E48" s="192" t="s">
        <v>429</v>
      </c>
      <c r="H48" s="9" t="s">
        <v>76</v>
      </c>
      <c r="I48" s="9" t="s">
        <v>77</v>
      </c>
    </row>
    <row r="49" spans="1:9" ht="20.25" hidden="1" customHeight="1" outlineLevel="1" x14ac:dyDescent="0.15">
      <c r="A49" s="339"/>
      <c r="B49" s="340"/>
      <c r="C49" s="157" t="s">
        <v>78</v>
      </c>
      <c r="D49" s="171" t="s">
        <v>253</v>
      </c>
      <c r="E49" s="192" t="s">
        <v>429</v>
      </c>
      <c r="H49" s="9" t="s">
        <v>80</v>
      </c>
      <c r="I49" s="9" t="s">
        <v>81</v>
      </c>
    </row>
    <row r="50" spans="1:9" ht="20.25" customHeight="1" collapsed="1" x14ac:dyDescent="0.15">
      <c r="A50" s="339"/>
      <c r="B50" s="340"/>
      <c r="C50" s="85" t="s">
        <v>495</v>
      </c>
      <c r="D50" s="171" t="s">
        <v>512</v>
      </c>
      <c r="E50" s="193" t="s">
        <v>492</v>
      </c>
      <c r="H50" s="9" t="s">
        <v>83</v>
      </c>
      <c r="I50" s="9" t="s">
        <v>84</v>
      </c>
    </row>
    <row r="51" spans="1:9" ht="20.25" hidden="1" customHeight="1" outlineLevel="1" x14ac:dyDescent="0.15">
      <c r="A51" s="339"/>
      <c r="B51" s="340"/>
      <c r="C51" s="44" t="s">
        <v>481</v>
      </c>
      <c r="D51" s="194"/>
      <c r="E51" s="195" t="s">
        <v>70</v>
      </c>
      <c r="H51" s="9" t="s">
        <v>87</v>
      </c>
      <c r="I51" s="9" t="s">
        <v>88</v>
      </c>
    </row>
    <row r="52" spans="1:9" ht="24.75" customHeight="1" collapsed="1" thickBot="1" x14ac:dyDescent="0.2">
      <c r="A52" s="341"/>
      <c r="B52" s="342"/>
      <c r="C52" s="174" t="s">
        <v>493</v>
      </c>
      <c r="D52" s="196">
        <v>48</v>
      </c>
      <c r="E52" s="197" t="s">
        <v>506</v>
      </c>
      <c r="H52" s="9"/>
      <c r="I52" s="9" t="s">
        <v>90</v>
      </c>
    </row>
    <row r="53" spans="1:9" ht="20.25" hidden="1" customHeight="1" thickTop="1" x14ac:dyDescent="0.15">
      <c r="A53" s="128"/>
      <c r="B53" s="129"/>
      <c r="C53" s="120" t="s">
        <v>91</v>
      </c>
      <c r="D53" s="198"/>
      <c r="E53" s="199" t="s">
        <v>429</v>
      </c>
      <c r="H53" s="9"/>
      <c r="I53" s="9" t="s">
        <v>92</v>
      </c>
    </row>
    <row r="54" spans="1:9" ht="20.25" hidden="1" customHeight="1" x14ac:dyDescent="0.15">
      <c r="A54" s="109"/>
      <c r="B54" s="46"/>
      <c r="C54" s="121" t="s">
        <v>75</v>
      </c>
      <c r="D54" s="171"/>
      <c r="E54" s="192" t="s">
        <v>429</v>
      </c>
      <c r="H54" s="9"/>
      <c r="I54" s="9" t="s">
        <v>93</v>
      </c>
    </row>
    <row r="55" spans="1:9" ht="20.25" hidden="1" customHeight="1" outlineLevel="1" x14ac:dyDescent="0.15">
      <c r="A55" s="109"/>
      <c r="B55" s="46"/>
      <c r="C55" s="121" t="s">
        <v>78</v>
      </c>
      <c r="D55" s="171" t="s">
        <v>253</v>
      </c>
      <c r="E55" s="192" t="s">
        <v>429</v>
      </c>
      <c r="H55" s="9"/>
      <c r="I55" s="9"/>
    </row>
    <row r="56" spans="1:9" ht="20.25" hidden="1" customHeight="1" collapsed="1" x14ac:dyDescent="0.15">
      <c r="A56" s="109"/>
      <c r="B56" s="46"/>
      <c r="C56" s="63" t="s">
        <v>82</v>
      </c>
      <c r="D56" s="171"/>
      <c r="E56" s="192" t="s">
        <v>429</v>
      </c>
      <c r="H56" s="9"/>
      <c r="I56" s="9"/>
    </row>
    <row r="57" spans="1:9" ht="20.25" hidden="1" customHeight="1" outlineLevel="1" x14ac:dyDescent="0.15">
      <c r="A57" s="109"/>
      <c r="B57" s="46"/>
      <c r="C57" s="64" t="s">
        <v>85</v>
      </c>
      <c r="D57" s="200" t="s">
        <v>225</v>
      </c>
      <c r="E57" s="195" t="s">
        <v>86</v>
      </c>
      <c r="H57" s="9"/>
      <c r="I57" s="9"/>
    </row>
    <row r="58" spans="1:9" ht="20.25" hidden="1" customHeight="1" collapsed="1" thickBot="1" x14ac:dyDescent="0.2">
      <c r="A58" s="109"/>
      <c r="B58" s="46"/>
      <c r="C58" s="44" t="s">
        <v>89</v>
      </c>
      <c r="D58" s="201"/>
      <c r="E58" s="202" t="s">
        <v>70</v>
      </c>
      <c r="H58" s="9"/>
      <c r="I58" s="9"/>
    </row>
    <row r="59" spans="1:9" ht="20.25" hidden="1" customHeight="1" thickTop="1" x14ac:dyDescent="0.15">
      <c r="A59" s="109"/>
      <c r="B59" s="46"/>
      <c r="C59" s="120" t="s">
        <v>94</v>
      </c>
      <c r="D59" s="198"/>
      <c r="E59" s="203" t="s">
        <v>429</v>
      </c>
      <c r="H59" s="9"/>
      <c r="I59" s="9"/>
    </row>
    <row r="60" spans="1:9" ht="20.25" hidden="1" customHeight="1" outlineLevel="1" x14ac:dyDescent="0.15">
      <c r="A60" s="109"/>
      <c r="B60" s="46"/>
      <c r="C60" s="121"/>
      <c r="D60" s="171"/>
      <c r="E60" s="192" t="s">
        <v>429</v>
      </c>
      <c r="H60" s="9"/>
      <c r="I60" s="9"/>
    </row>
    <row r="61" spans="1:9" ht="20.25" hidden="1" customHeight="1" collapsed="1" x14ac:dyDescent="0.15">
      <c r="A61" s="109"/>
      <c r="B61" s="46"/>
      <c r="C61" s="63" t="s">
        <v>82</v>
      </c>
      <c r="D61" s="171"/>
      <c r="E61" s="192" t="s">
        <v>429</v>
      </c>
      <c r="H61" s="9"/>
      <c r="I61" s="9"/>
    </row>
    <row r="62" spans="1:9" ht="20.25" hidden="1" customHeight="1" outlineLevel="1" x14ac:dyDescent="0.15">
      <c r="A62" s="109"/>
      <c r="B62" s="46"/>
      <c r="C62" s="64"/>
      <c r="D62" s="200" t="s">
        <v>226</v>
      </c>
      <c r="E62" s="192" t="s">
        <v>429</v>
      </c>
      <c r="H62" s="9"/>
      <c r="I62" s="9"/>
    </row>
    <row r="63" spans="1:9" ht="20.25" hidden="1" customHeight="1" collapsed="1" thickBot="1" x14ac:dyDescent="0.2">
      <c r="A63" s="109"/>
      <c r="B63" s="46"/>
      <c r="C63" s="37" t="s">
        <v>89</v>
      </c>
      <c r="D63" s="201"/>
      <c r="E63" s="202" t="s">
        <v>70</v>
      </c>
      <c r="H63" s="9"/>
      <c r="I63" s="9"/>
    </row>
    <row r="64" spans="1:9" ht="20.25" hidden="1" customHeight="1" thickTop="1" x14ac:dyDescent="0.15">
      <c r="A64" s="343" t="s">
        <v>96</v>
      </c>
      <c r="B64" s="344"/>
      <c r="C64" s="120" t="s">
        <v>97</v>
      </c>
      <c r="D64" s="198"/>
      <c r="E64" s="203" t="s">
        <v>429</v>
      </c>
      <c r="H64" s="9"/>
      <c r="I64" s="9"/>
    </row>
    <row r="65" spans="1:11" ht="20.25" hidden="1" customHeight="1" outlineLevel="1" x14ac:dyDescent="0.15">
      <c r="A65" s="343"/>
      <c r="B65" s="344"/>
      <c r="C65" s="121" t="s">
        <v>94</v>
      </c>
      <c r="D65" s="171" t="s">
        <v>253</v>
      </c>
      <c r="E65" s="192" t="s">
        <v>429</v>
      </c>
    </row>
    <row r="66" spans="1:11" ht="20.25" hidden="1" customHeight="1" collapsed="1" x14ac:dyDescent="0.15">
      <c r="A66" s="343"/>
      <c r="B66" s="344"/>
      <c r="C66" s="63" t="s">
        <v>82</v>
      </c>
      <c r="D66" s="171"/>
      <c r="E66" s="192" t="s">
        <v>429</v>
      </c>
    </row>
    <row r="67" spans="1:11" ht="20.25" hidden="1" customHeight="1" thickBot="1" x14ac:dyDescent="0.2">
      <c r="A67" s="343"/>
      <c r="B67" s="344"/>
      <c r="C67" s="40" t="s">
        <v>89</v>
      </c>
      <c r="D67" s="201"/>
      <c r="E67" s="202" t="s">
        <v>70</v>
      </c>
    </row>
    <row r="68" spans="1:11" ht="20.25" hidden="1" customHeight="1" outlineLevel="1" x14ac:dyDescent="0.15">
      <c r="A68" s="360" t="s">
        <v>549</v>
      </c>
      <c r="B68" s="361"/>
      <c r="C68" s="81" t="s">
        <v>99</v>
      </c>
      <c r="D68" s="204"/>
      <c r="E68" s="205"/>
    </row>
    <row r="69" spans="1:11" ht="20.25" hidden="1" customHeight="1" collapsed="1" thickTop="1" x14ac:dyDescent="0.15">
      <c r="A69" s="343"/>
      <c r="B69" s="344"/>
      <c r="C69" s="38" t="s">
        <v>423</v>
      </c>
      <c r="D69" s="206"/>
      <c r="E69" s="207" t="s">
        <v>425</v>
      </c>
    </row>
    <row r="70" spans="1:11" ht="20.25" customHeight="1" thickTop="1" x14ac:dyDescent="0.15">
      <c r="A70" s="343"/>
      <c r="B70" s="344"/>
      <c r="C70" s="39" t="s">
        <v>488</v>
      </c>
      <c r="D70" s="171" t="s">
        <v>242</v>
      </c>
      <c r="E70" s="192" t="s">
        <v>429</v>
      </c>
    </row>
    <row r="71" spans="1:11" ht="20.25" hidden="1" customHeight="1" outlineLevel="1" x14ac:dyDescent="0.15">
      <c r="A71" s="343"/>
      <c r="B71" s="344"/>
      <c r="C71" s="157" t="s">
        <v>78</v>
      </c>
      <c r="D71" s="171" t="s">
        <v>253</v>
      </c>
      <c r="E71" s="192" t="s">
        <v>429</v>
      </c>
    </row>
    <row r="72" spans="1:11" ht="20.25" customHeight="1" collapsed="1" x14ac:dyDescent="0.15">
      <c r="A72" s="343"/>
      <c r="B72" s="344"/>
      <c r="C72" s="85" t="s">
        <v>495</v>
      </c>
      <c r="D72" s="171"/>
      <c r="E72" s="199" t="s">
        <v>492</v>
      </c>
    </row>
    <row r="73" spans="1:11" ht="24.75" customHeight="1" thickBot="1" x14ac:dyDescent="0.2">
      <c r="A73" s="362"/>
      <c r="B73" s="363"/>
      <c r="C73" s="44" t="s">
        <v>481</v>
      </c>
      <c r="D73" s="208">
        <v>32</v>
      </c>
      <c r="E73" s="197" t="s">
        <v>506</v>
      </c>
    </row>
    <row r="74" spans="1:11" ht="23.25" hidden="1" customHeight="1" thickTop="1" x14ac:dyDescent="0.15">
      <c r="A74" s="343" t="s">
        <v>101</v>
      </c>
      <c r="B74" s="344"/>
      <c r="C74" s="175" t="s">
        <v>493</v>
      </c>
      <c r="D74" s="209"/>
      <c r="E74" s="210" t="s">
        <v>494</v>
      </c>
    </row>
    <row r="75" spans="1:11" ht="23.25" hidden="1" customHeight="1" outlineLevel="1" x14ac:dyDescent="0.15">
      <c r="A75" s="343"/>
      <c r="B75" s="344"/>
      <c r="C75" s="121" t="s">
        <v>100</v>
      </c>
      <c r="D75" s="211"/>
      <c r="E75" s="192" t="s">
        <v>95</v>
      </c>
    </row>
    <row r="76" spans="1:11" ht="23.25" hidden="1" customHeight="1" x14ac:dyDescent="0.15">
      <c r="A76" s="343"/>
      <c r="B76" s="344"/>
      <c r="C76" s="63" t="s">
        <v>82</v>
      </c>
      <c r="D76" s="171"/>
      <c r="E76" s="192" t="s">
        <v>429</v>
      </c>
    </row>
    <row r="77" spans="1:11" ht="23.25" hidden="1" customHeight="1" thickBot="1" x14ac:dyDescent="0.2">
      <c r="A77" s="343"/>
      <c r="B77" s="344"/>
      <c r="C77" s="44" t="s">
        <v>89</v>
      </c>
      <c r="D77" s="201"/>
      <c r="E77" s="202" t="s">
        <v>70</v>
      </c>
    </row>
    <row r="78" spans="1:11" ht="20.25" customHeight="1" thickTop="1" x14ac:dyDescent="0.15">
      <c r="A78" s="360" t="s">
        <v>619</v>
      </c>
      <c r="B78" s="361"/>
      <c r="C78" s="372" t="s">
        <v>546</v>
      </c>
      <c r="D78" s="212" t="s">
        <v>242</v>
      </c>
      <c r="E78" s="203" t="s">
        <v>429</v>
      </c>
      <c r="H78" s="18" t="s">
        <v>102</v>
      </c>
      <c r="I78" s="18" t="s">
        <v>103</v>
      </c>
      <c r="J78" s="18" t="s">
        <v>104</v>
      </c>
      <c r="K78" s="18" t="s">
        <v>105</v>
      </c>
    </row>
    <row r="79" spans="1:11" ht="20.25" customHeight="1" outlineLevel="1" x14ac:dyDescent="0.15">
      <c r="A79" s="343"/>
      <c r="B79" s="344"/>
      <c r="C79" s="372"/>
      <c r="D79" s="171"/>
      <c r="E79" s="214" t="s">
        <v>626</v>
      </c>
      <c r="H79" s="9"/>
      <c r="I79" s="19"/>
      <c r="J79" s="19"/>
      <c r="K79" s="19"/>
    </row>
    <row r="80" spans="1:11" ht="20.25" hidden="1" customHeight="1" outlineLevel="1" x14ac:dyDescent="0.15">
      <c r="A80" s="343"/>
      <c r="B80" s="344"/>
      <c r="C80" s="372"/>
      <c r="D80" s="213" t="s">
        <v>114</v>
      </c>
      <c r="E80" s="214" t="s">
        <v>107</v>
      </c>
      <c r="H80" s="9" t="s">
        <v>108</v>
      </c>
      <c r="I80" s="19" t="s">
        <v>109</v>
      </c>
      <c r="J80" s="19" t="s">
        <v>110</v>
      </c>
      <c r="K80" s="19" t="s">
        <v>111</v>
      </c>
    </row>
    <row r="81" spans="1:12" ht="20.25" customHeight="1" collapsed="1" x14ac:dyDescent="0.15">
      <c r="A81" s="343"/>
      <c r="B81" s="344"/>
      <c r="C81" s="372"/>
      <c r="D81" s="215" t="s">
        <v>115</v>
      </c>
      <c r="E81" s="214" t="s">
        <v>112</v>
      </c>
      <c r="H81" s="9" t="s">
        <v>113</v>
      </c>
      <c r="I81" s="19" t="s">
        <v>114</v>
      </c>
      <c r="J81" s="19" t="s">
        <v>115</v>
      </c>
      <c r="K81" s="19" t="s">
        <v>116</v>
      </c>
      <c r="L81" s="9" t="s">
        <v>465</v>
      </c>
    </row>
    <row r="82" spans="1:12" ht="20.25" customHeight="1" x14ac:dyDescent="0.15">
      <c r="A82" s="343"/>
      <c r="B82" s="344"/>
      <c r="C82" s="373"/>
      <c r="D82" s="216" t="s">
        <v>120</v>
      </c>
      <c r="E82" s="217" t="s">
        <v>117</v>
      </c>
      <c r="H82" s="9" t="s">
        <v>118</v>
      </c>
      <c r="I82" s="19" t="s">
        <v>119</v>
      </c>
      <c r="J82" s="9" t="s">
        <v>520</v>
      </c>
      <c r="K82" s="19" t="s">
        <v>120</v>
      </c>
      <c r="L82" s="9" t="s">
        <v>466</v>
      </c>
    </row>
    <row r="83" spans="1:12" ht="24.75" hidden="1" customHeight="1" x14ac:dyDescent="0.15">
      <c r="A83" s="343"/>
      <c r="B83" s="344"/>
      <c r="C83" s="374" t="s">
        <v>121</v>
      </c>
      <c r="D83" s="211"/>
      <c r="E83" s="199" t="s">
        <v>429</v>
      </c>
      <c r="H83" s="9" t="s">
        <v>122</v>
      </c>
      <c r="I83" s="9"/>
      <c r="J83" s="9" t="s">
        <v>478</v>
      </c>
      <c r="K83" s="19" t="s">
        <v>123</v>
      </c>
      <c r="L83" s="9" t="s">
        <v>467</v>
      </c>
    </row>
    <row r="84" spans="1:12" ht="24.75" customHeight="1" x14ac:dyDescent="0.15">
      <c r="A84" s="370"/>
      <c r="B84" s="344"/>
      <c r="C84" s="375"/>
      <c r="D84" s="206"/>
      <c r="E84" s="192" t="s">
        <v>70</v>
      </c>
      <c r="H84" s="9" t="s">
        <v>124</v>
      </c>
      <c r="I84" s="9"/>
      <c r="J84" s="9" t="s">
        <v>521</v>
      </c>
      <c r="K84" s="19" t="s">
        <v>125</v>
      </c>
      <c r="L84" s="9" t="s">
        <v>468</v>
      </c>
    </row>
    <row r="85" spans="1:12" ht="24.75" customHeight="1" x14ac:dyDescent="0.15">
      <c r="A85" s="370"/>
      <c r="B85" s="344"/>
      <c r="C85" s="155" t="s">
        <v>587</v>
      </c>
      <c r="D85" s="206">
        <v>180</v>
      </c>
      <c r="E85" s="192" t="s">
        <v>70</v>
      </c>
      <c r="H85" s="9"/>
      <c r="I85" s="9"/>
      <c r="J85" s="9" t="s">
        <v>479</v>
      </c>
      <c r="K85" s="19" t="s">
        <v>127</v>
      </c>
      <c r="L85" s="9" t="s">
        <v>469</v>
      </c>
    </row>
    <row r="86" spans="1:12" ht="20.25" customHeight="1" x14ac:dyDescent="0.15">
      <c r="A86" s="370"/>
      <c r="B86" s="344"/>
      <c r="C86" s="372" t="s">
        <v>547</v>
      </c>
      <c r="D86" s="211" t="s">
        <v>253</v>
      </c>
      <c r="E86" s="218" t="s">
        <v>429</v>
      </c>
      <c r="H86" s="9"/>
      <c r="I86" s="19"/>
      <c r="J86" s="19"/>
      <c r="K86" s="9" t="s">
        <v>128</v>
      </c>
      <c r="L86" s="9" t="s">
        <v>470</v>
      </c>
    </row>
    <row r="87" spans="1:12" ht="20.25" customHeight="1" outlineLevel="1" x14ac:dyDescent="0.15">
      <c r="A87" s="370"/>
      <c r="B87" s="344"/>
      <c r="C87" s="372"/>
      <c r="D87" s="171" t="s">
        <v>627</v>
      </c>
      <c r="E87" s="214" t="s">
        <v>626</v>
      </c>
      <c r="H87" s="9"/>
      <c r="I87" s="19"/>
      <c r="J87" s="19"/>
      <c r="K87" s="9" t="s">
        <v>129</v>
      </c>
      <c r="L87" s="9" t="s">
        <v>471</v>
      </c>
    </row>
    <row r="88" spans="1:12" ht="20.25" hidden="1" customHeight="1" outlineLevel="1" x14ac:dyDescent="0.15">
      <c r="A88" s="370"/>
      <c r="B88" s="344"/>
      <c r="C88" s="372"/>
      <c r="D88" s="215" t="s">
        <v>119</v>
      </c>
      <c r="E88" s="214" t="s">
        <v>107</v>
      </c>
      <c r="H88" s="9"/>
      <c r="I88" s="19"/>
      <c r="J88" s="19"/>
      <c r="K88" s="9" t="s">
        <v>130</v>
      </c>
      <c r="L88" s="9" t="s">
        <v>472</v>
      </c>
    </row>
    <row r="89" spans="1:12" ht="20.25" customHeight="1" collapsed="1" x14ac:dyDescent="0.15">
      <c r="A89" s="370"/>
      <c r="B89" s="344"/>
      <c r="C89" s="372"/>
      <c r="D89" s="215" t="s">
        <v>110</v>
      </c>
      <c r="E89" s="214" t="s">
        <v>112</v>
      </c>
      <c r="H89" s="9"/>
      <c r="I89" s="19"/>
      <c r="J89" s="9"/>
      <c r="K89" s="9" t="s">
        <v>131</v>
      </c>
      <c r="L89" s="19" t="s">
        <v>473</v>
      </c>
    </row>
    <row r="90" spans="1:12" ht="20.25" customHeight="1" x14ac:dyDescent="0.15">
      <c r="A90" s="370"/>
      <c r="B90" s="344"/>
      <c r="C90" s="373"/>
      <c r="D90" s="219" t="s">
        <v>128</v>
      </c>
      <c r="E90" s="217" t="s">
        <v>117</v>
      </c>
      <c r="H90" s="9"/>
      <c r="I90" s="9"/>
      <c r="J90" s="9"/>
      <c r="K90" s="9" t="s">
        <v>132</v>
      </c>
      <c r="L90" s="19" t="s">
        <v>474</v>
      </c>
    </row>
    <row r="91" spans="1:12" ht="24.75" hidden="1" customHeight="1" x14ac:dyDescent="0.15">
      <c r="A91" s="370"/>
      <c r="B91" s="344"/>
      <c r="C91" s="374" t="s">
        <v>121</v>
      </c>
      <c r="D91" s="220"/>
      <c r="E91" s="199" t="s">
        <v>429</v>
      </c>
      <c r="H91" s="9"/>
      <c r="I91" s="9"/>
      <c r="J91" s="9"/>
      <c r="K91" s="9" t="s">
        <v>133</v>
      </c>
      <c r="L91" s="19" t="s">
        <v>475</v>
      </c>
    </row>
    <row r="92" spans="1:12" ht="24.75" customHeight="1" x14ac:dyDescent="0.15">
      <c r="A92" s="370"/>
      <c r="B92" s="344"/>
      <c r="C92" s="376"/>
      <c r="D92" s="221">
        <v>55</v>
      </c>
      <c r="E92" s="192" t="s">
        <v>432</v>
      </c>
      <c r="H92" s="9"/>
      <c r="I92" s="9"/>
      <c r="J92" s="9"/>
      <c r="K92" s="9" t="s">
        <v>134</v>
      </c>
      <c r="L92" s="19" t="s">
        <v>490</v>
      </c>
    </row>
    <row r="93" spans="1:12" ht="24.75" customHeight="1" thickBot="1" x14ac:dyDescent="0.2">
      <c r="A93" s="370"/>
      <c r="B93" s="344"/>
      <c r="C93" s="44" t="s">
        <v>587</v>
      </c>
      <c r="D93" s="177">
        <v>100</v>
      </c>
      <c r="E93" s="222" t="s">
        <v>70</v>
      </c>
      <c r="H93" s="9"/>
      <c r="I93" s="19"/>
      <c r="J93" s="19"/>
      <c r="K93" s="9" t="s">
        <v>135</v>
      </c>
    </row>
    <row r="94" spans="1:12" ht="20.25" hidden="1" customHeight="1" x14ac:dyDescent="0.15">
      <c r="A94" s="370"/>
      <c r="B94" s="344"/>
      <c r="C94" s="377" t="s">
        <v>480</v>
      </c>
      <c r="D94" s="161"/>
      <c r="E94" s="199" t="s">
        <v>429</v>
      </c>
      <c r="H94" s="9"/>
      <c r="I94" s="19"/>
      <c r="J94" s="19"/>
      <c r="K94" s="9" t="s">
        <v>136</v>
      </c>
    </row>
    <row r="95" spans="1:12" ht="20.25" hidden="1" customHeight="1" outlineLevel="1" x14ac:dyDescent="0.15">
      <c r="A95" s="371"/>
      <c r="B95" s="363"/>
      <c r="C95" s="377"/>
      <c r="D95" s="142" t="s">
        <v>108</v>
      </c>
      <c r="E95" s="214" t="s">
        <v>106</v>
      </c>
      <c r="H95" s="9"/>
      <c r="I95" s="19"/>
      <c r="J95" s="19"/>
      <c r="K95" s="9" t="s">
        <v>137</v>
      </c>
    </row>
    <row r="96" spans="1:12" ht="20.25" hidden="1" customHeight="1" outlineLevel="1" x14ac:dyDescent="0.15">
      <c r="A96" s="360"/>
      <c r="B96" s="361"/>
      <c r="C96" s="377"/>
      <c r="D96" s="142" t="s">
        <v>119</v>
      </c>
      <c r="E96" s="214" t="s">
        <v>107</v>
      </c>
      <c r="H96" s="9"/>
      <c r="I96" s="19"/>
      <c r="J96" s="9"/>
      <c r="K96" s="9"/>
    </row>
    <row r="97" spans="1:11" ht="20.25" hidden="1" customHeight="1" collapsed="1" x14ac:dyDescent="0.15">
      <c r="A97" s="343"/>
      <c r="B97" s="344"/>
      <c r="C97" s="377"/>
      <c r="D97" s="142"/>
      <c r="E97" s="214" t="s">
        <v>112</v>
      </c>
      <c r="H97" s="9"/>
      <c r="I97" s="19"/>
      <c r="J97" s="9"/>
      <c r="K97" s="9"/>
    </row>
    <row r="98" spans="1:11" ht="20.25" hidden="1" customHeight="1" x14ac:dyDescent="0.15">
      <c r="A98" s="343"/>
      <c r="B98" s="344"/>
      <c r="C98" s="378"/>
      <c r="D98" s="143"/>
      <c r="E98" s="217" t="s">
        <v>117</v>
      </c>
      <c r="H98" s="9"/>
      <c r="I98" s="19"/>
      <c r="J98" s="9"/>
      <c r="K98" s="9"/>
    </row>
    <row r="99" spans="1:11" ht="24.75" hidden="1" customHeight="1" x14ac:dyDescent="0.15">
      <c r="A99" s="343"/>
      <c r="B99" s="344"/>
      <c r="C99" s="366" t="s">
        <v>121</v>
      </c>
      <c r="D99" s="78"/>
      <c r="E99" s="199" t="s">
        <v>429</v>
      </c>
      <c r="H99" s="9"/>
      <c r="I99" s="19"/>
      <c r="J99" s="9"/>
      <c r="K99" s="9"/>
    </row>
    <row r="100" spans="1:11" ht="24.75" hidden="1" customHeight="1" x14ac:dyDescent="0.15">
      <c r="A100" s="343"/>
      <c r="B100" s="344"/>
      <c r="C100" s="367"/>
      <c r="D100" s="141"/>
      <c r="E100" s="192" t="s">
        <v>432</v>
      </c>
      <c r="H100" s="9"/>
      <c r="I100" s="19"/>
      <c r="J100" s="9"/>
      <c r="K100" s="9"/>
    </row>
    <row r="101" spans="1:11" ht="24.75" hidden="1" customHeight="1" thickBot="1" x14ac:dyDescent="0.2">
      <c r="A101" s="362"/>
      <c r="B101" s="363"/>
      <c r="C101" s="135" t="s">
        <v>126</v>
      </c>
      <c r="D101" s="141"/>
      <c r="E101" s="192" t="s">
        <v>70</v>
      </c>
      <c r="H101" s="9"/>
      <c r="I101" s="19"/>
      <c r="J101" s="9"/>
      <c r="K101" s="9"/>
    </row>
    <row r="102" spans="1:11" ht="27.75" hidden="1" customHeight="1" outlineLevel="1" thickTop="1" x14ac:dyDescent="0.15">
      <c r="A102" s="360"/>
      <c r="B102" s="361"/>
      <c r="C102" s="332" t="s">
        <v>138</v>
      </c>
      <c r="D102" s="364"/>
      <c r="E102" s="365"/>
      <c r="H102" s="9"/>
      <c r="I102" s="19"/>
      <c r="J102" s="9"/>
      <c r="K102" s="9"/>
    </row>
    <row r="103" spans="1:11" ht="27.75" hidden="1" customHeight="1" outlineLevel="1" x14ac:dyDescent="0.15">
      <c r="A103" s="343"/>
      <c r="B103" s="344"/>
      <c r="C103" s="332"/>
      <c r="D103" s="144"/>
      <c r="E103" s="214" t="s">
        <v>106</v>
      </c>
      <c r="H103" s="9"/>
      <c r="I103" s="19"/>
      <c r="J103" s="9"/>
      <c r="K103" s="9"/>
    </row>
    <row r="104" spans="1:11" ht="27.75" hidden="1" customHeight="1" outlineLevel="1" x14ac:dyDescent="0.15">
      <c r="A104" s="343"/>
      <c r="B104" s="344"/>
      <c r="C104" s="332"/>
      <c r="D104" s="144"/>
      <c r="E104" s="214" t="s">
        <v>107</v>
      </c>
      <c r="H104" s="9"/>
      <c r="I104" s="19"/>
      <c r="J104" s="9"/>
      <c r="K104" s="9"/>
    </row>
    <row r="105" spans="1:11" ht="27.75" hidden="1" customHeight="1" outlineLevel="1" x14ac:dyDescent="0.15">
      <c r="A105" s="343"/>
      <c r="B105" s="344"/>
      <c r="C105" s="332"/>
      <c r="D105" s="144"/>
      <c r="E105" s="214" t="s">
        <v>112</v>
      </c>
      <c r="H105" s="9"/>
      <c r="I105" s="19"/>
      <c r="J105" s="9"/>
      <c r="K105" s="9"/>
    </row>
    <row r="106" spans="1:11" ht="27.75" hidden="1" customHeight="1" outlineLevel="1" x14ac:dyDescent="0.15">
      <c r="A106" s="343"/>
      <c r="B106" s="344"/>
      <c r="C106" s="332"/>
      <c r="D106" s="145"/>
      <c r="E106" s="217" t="s">
        <v>117</v>
      </c>
      <c r="H106" s="9"/>
      <c r="I106" s="19"/>
      <c r="J106" s="9"/>
      <c r="K106" s="9"/>
    </row>
    <row r="107" spans="1:11" ht="27.75" hidden="1" customHeight="1" outlineLevel="1" x14ac:dyDescent="0.15">
      <c r="A107" s="362"/>
      <c r="B107" s="363"/>
      <c r="C107" s="366" t="s">
        <v>121</v>
      </c>
      <c r="D107" s="368"/>
      <c r="E107" s="369"/>
      <c r="H107" s="9"/>
      <c r="I107" s="19"/>
      <c r="J107" s="9"/>
      <c r="K107" s="9"/>
    </row>
    <row r="108" spans="1:11" ht="27.75" hidden="1" customHeight="1" outlineLevel="1" x14ac:dyDescent="0.15">
      <c r="A108" s="360"/>
      <c r="B108" s="361"/>
      <c r="C108" s="367"/>
      <c r="D108" s="146"/>
      <c r="E108" s="192" t="s">
        <v>70</v>
      </c>
      <c r="H108" s="9"/>
      <c r="I108" s="19"/>
      <c r="J108" s="9"/>
      <c r="K108" s="9"/>
    </row>
    <row r="109" spans="1:11" ht="27.75" hidden="1" customHeight="1" outlineLevel="1" thickBot="1" x14ac:dyDescent="0.2">
      <c r="A109" s="343"/>
      <c r="B109" s="344"/>
      <c r="C109" s="136" t="s">
        <v>126</v>
      </c>
      <c r="D109" s="140"/>
      <c r="E109" s="195" t="s">
        <v>70</v>
      </c>
    </row>
    <row r="110" spans="1:11" ht="0.75" customHeight="1" collapsed="1" thickTop="1" x14ac:dyDescent="0.15">
      <c r="A110" s="394" t="s">
        <v>579</v>
      </c>
      <c r="B110" s="395"/>
      <c r="C110" s="134" t="s">
        <v>139</v>
      </c>
      <c r="D110" s="147"/>
      <c r="E110" s="223" t="s">
        <v>429</v>
      </c>
    </row>
    <row r="111" spans="1:11" ht="20.25" customHeight="1" x14ac:dyDescent="0.15">
      <c r="A111" s="343"/>
      <c r="B111" s="396"/>
      <c r="C111" s="134" t="s">
        <v>477</v>
      </c>
      <c r="D111" s="170" t="s">
        <v>67</v>
      </c>
      <c r="E111" s="199" t="s">
        <v>429</v>
      </c>
    </row>
    <row r="112" spans="1:11" ht="20.25" customHeight="1" x14ac:dyDescent="0.15">
      <c r="A112" s="343"/>
      <c r="B112" s="396"/>
      <c r="C112" s="130" t="s">
        <v>488</v>
      </c>
      <c r="D112" s="171" t="s">
        <v>258</v>
      </c>
      <c r="E112" s="192" t="s">
        <v>429</v>
      </c>
    </row>
    <row r="113" spans="1:5" ht="20.25" hidden="1" customHeight="1" outlineLevel="1" x14ac:dyDescent="0.15">
      <c r="A113" s="343"/>
      <c r="B113" s="396"/>
      <c r="C113" s="159" t="s">
        <v>78</v>
      </c>
      <c r="D113" s="171" t="s">
        <v>253</v>
      </c>
      <c r="E113" s="192" t="s">
        <v>429</v>
      </c>
    </row>
    <row r="114" spans="1:5" ht="19.5" customHeight="1" collapsed="1" x14ac:dyDescent="0.15">
      <c r="A114" s="343"/>
      <c r="B114" s="396"/>
      <c r="C114" s="132" t="s">
        <v>495</v>
      </c>
      <c r="D114" s="178" t="s">
        <v>512</v>
      </c>
      <c r="E114" s="199" t="s">
        <v>492</v>
      </c>
    </row>
    <row r="115" spans="1:5" ht="25.5" customHeight="1" thickBot="1" x14ac:dyDescent="0.2">
      <c r="A115" s="343"/>
      <c r="B115" s="396"/>
      <c r="C115" s="133" t="s">
        <v>481</v>
      </c>
      <c r="D115" s="225">
        <v>48</v>
      </c>
      <c r="E115" s="224" t="s">
        <v>506</v>
      </c>
    </row>
    <row r="116" spans="1:5" ht="20.25" hidden="1" customHeight="1" thickTop="1" thickBot="1" x14ac:dyDescent="0.2">
      <c r="A116" s="343"/>
      <c r="B116" s="396"/>
      <c r="C116" s="82" t="s">
        <v>493</v>
      </c>
      <c r="D116" s="179"/>
      <c r="E116" s="129" t="s">
        <v>494</v>
      </c>
    </row>
    <row r="117" spans="1:5" ht="20.25" hidden="1" customHeight="1" thickTop="1" x14ac:dyDescent="0.15">
      <c r="A117" s="343"/>
      <c r="B117" s="396"/>
      <c r="C117" s="134" t="s">
        <v>75</v>
      </c>
      <c r="D117" s="148"/>
      <c r="E117" s="149" t="s">
        <v>433</v>
      </c>
    </row>
    <row r="118" spans="1:5" ht="20.25" hidden="1" customHeight="1" outlineLevel="1" x14ac:dyDescent="0.15">
      <c r="A118" s="343"/>
      <c r="B118" s="396"/>
      <c r="C118" s="134" t="s">
        <v>78</v>
      </c>
      <c r="D118" s="148"/>
      <c r="E118" s="160" t="s">
        <v>79</v>
      </c>
    </row>
    <row r="119" spans="1:5" ht="20.25" hidden="1" customHeight="1" x14ac:dyDescent="0.15">
      <c r="A119" s="343"/>
      <c r="B119" s="396"/>
      <c r="C119" s="158" t="s">
        <v>82</v>
      </c>
      <c r="D119" s="148"/>
      <c r="E119" s="139" t="s">
        <v>429</v>
      </c>
    </row>
    <row r="120" spans="1:5" ht="20.25" hidden="1" customHeight="1" thickBot="1" x14ac:dyDescent="0.2">
      <c r="A120" s="362"/>
      <c r="B120" s="397"/>
      <c r="C120" s="133" t="s">
        <v>89</v>
      </c>
      <c r="D120" s="140"/>
      <c r="E120" s="46" t="s">
        <v>70</v>
      </c>
    </row>
    <row r="121" spans="1:5" ht="20.25" hidden="1" customHeight="1" thickTop="1" x14ac:dyDescent="0.15">
      <c r="A121" s="398" t="s">
        <v>496</v>
      </c>
      <c r="B121" s="395"/>
      <c r="C121" s="130" t="s">
        <v>488</v>
      </c>
      <c r="D121" s="172"/>
      <c r="E121" s="139" t="s">
        <v>429</v>
      </c>
    </row>
    <row r="122" spans="1:5" ht="20.25" hidden="1" customHeight="1" outlineLevel="1" x14ac:dyDescent="0.15">
      <c r="A122" s="343"/>
      <c r="B122" s="396"/>
      <c r="C122" s="159" t="s">
        <v>100</v>
      </c>
      <c r="D122" s="171" t="s">
        <v>81</v>
      </c>
      <c r="E122" s="160" t="s">
        <v>95</v>
      </c>
    </row>
    <row r="123" spans="1:5" ht="20.25" hidden="1" customHeight="1" collapsed="1" x14ac:dyDescent="0.15">
      <c r="A123" s="343"/>
      <c r="B123" s="396"/>
      <c r="C123" s="132" t="s">
        <v>497</v>
      </c>
      <c r="D123" s="171"/>
      <c r="E123" s="150" t="s">
        <v>498</v>
      </c>
    </row>
    <row r="124" spans="1:5" ht="26.25" hidden="1" customHeight="1" thickBot="1" x14ac:dyDescent="0.2">
      <c r="A124" s="362"/>
      <c r="B124" s="397"/>
      <c r="C124" s="133" t="s">
        <v>499</v>
      </c>
      <c r="D124" s="173"/>
      <c r="E124" s="176" t="s">
        <v>506</v>
      </c>
    </row>
    <row r="125" spans="1:5" ht="20.25" hidden="1" customHeight="1" outlineLevel="1" thickTop="1" x14ac:dyDescent="0.15">
      <c r="A125" s="154" t="s">
        <v>140</v>
      </c>
      <c r="B125" s="122"/>
      <c r="C125" s="120" t="s">
        <v>100</v>
      </c>
      <c r="D125" s="48" t="s">
        <v>81</v>
      </c>
      <c r="E125" s="111" t="s">
        <v>95</v>
      </c>
    </row>
    <row r="126" spans="1:5" ht="27.95" hidden="1" customHeight="1" outlineLevel="1" thickBot="1" x14ac:dyDescent="0.2">
      <c r="A126" s="153" t="s">
        <v>141</v>
      </c>
      <c r="B126" s="95"/>
      <c r="C126" s="41" t="s">
        <v>100</v>
      </c>
      <c r="D126" s="49" t="s">
        <v>81</v>
      </c>
      <c r="E126" s="114" t="s">
        <v>95</v>
      </c>
    </row>
    <row r="127" spans="1:5" ht="20.25" hidden="1" customHeight="1" thickTop="1" x14ac:dyDescent="0.15">
      <c r="A127" s="399" t="s">
        <v>142</v>
      </c>
      <c r="B127" s="400"/>
      <c r="C127" s="405" t="s">
        <v>143</v>
      </c>
      <c r="D127" s="71"/>
      <c r="E127" s="108" t="s">
        <v>429</v>
      </c>
    </row>
    <row r="128" spans="1:5" ht="20.25" hidden="1" customHeight="1" outlineLevel="1" x14ac:dyDescent="0.15">
      <c r="A128" s="401"/>
      <c r="B128" s="402"/>
      <c r="C128" s="405"/>
      <c r="D128" s="70"/>
      <c r="E128" s="156" t="s">
        <v>95</v>
      </c>
    </row>
    <row r="129" spans="1:6" ht="20.25" hidden="1" customHeight="1" outlineLevel="1" x14ac:dyDescent="0.15">
      <c r="A129" s="401"/>
      <c r="B129" s="402"/>
      <c r="C129" s="406"/>
      <c r="D129" s="70"/>
      <c r="E129" s="108" t="s">
        <v>429</v>
      </c>
    </row>
    <row r="130" spans="1:6" ht="20.25" hidden="1" customHeight="1" collapsed="1" x14ac:dyDescent="0.15">
      <c r="A130" s="401"/>
      <c r="B130" s="402"/>
      <c r="C130" s="63" t="s">
        <v>144</v>
      </c>
      <c r="D130" s="70"/>
      <c r="E130" s="108" t="s">
        <v>429</v>
      </c>
    </row>
    <row r="131" spans="1:6" ht="20.25" hidden="1" customHeight="1" thickBot="1" x14ac:dyDescent="0.2">
      <c r="A131" s="403"/>
      <c r="B131" s="404"/>
      <c r="C131" s="42" t="s">
        <v>145</v>
      </c>
      <c r="D131" s="47"/>
      <c r="E131" s="106" t="s">
        <v>146</v>
      </c>
    </row>
    <row r="132" spans="1:6" ht="24" customHeight="1" thickTop="1" x14ac:dyDescent="0.15">
      <c r="A132" s="407" t="s">
        <v>504</v>
      </c>
      <c r="B132" s="408"/>
      <c r="C132" s="408"/>
      <c r="D132" s="408"/>
      <c r="E132" s="409"/>
    </row>
    <row r="133" spans="1:6" ht="24" customHeight="1" x14ac:dyDescent="0.15">
      <c r="A133" s="379" t="s">
        <v>580</v>
      </c>
      <c r="B133" s="380"/>
      <c r="C133" s="380"/>
      <c r="D133" s="380"/>
      <c r="E133" s="381"/>
    </row>
    <row r="134" spans="1:6" ht="24" customHeight="1" thickBot="1" x14ac:dyDescent="0.2">
      <c r="A134" s="379" t="s">
        <v>588</v>
      </c>
      <c r="B134" s="380"/>
      <c r="C134" s="380"/>
      <c r="D134" s="380"/>
      <c r="E134" s="381"/>
      <c r="F134" s="254"/>
    </row>
    <row r="135" spans="1:6" ht="18.75" hidden="1" customHeight="1" outlineLevel="1" x14ac:dyDescent="0.15">
      <c r="A135" s="382" t="s">
        <v>147</v>
      </c>
      <c r="B135" s="383"/>
      <c r="C135" s="384"/>
      <c r="D135" s="20">
        <f>D34</f>
        <v>13760</v>
      </c>
      <c r="E135" s="115" t="s">
        <v>148</v>
      </c>
    </row>
    <row r="136" spans="1:6" ht="18.75" hidden="1" customHeight="1" outlineLevel="1" x14ac:dyDescent="0.15">
      <c r="A136" s="385" t="s">
        <v>149</v>
      </c>
      <c r="B136" s="386"/>
      <c r="C136" s="387"/>
      <c r="D136" s="35">
        <f>D35</f>
        <v>14140</v>
      </c>
      <c r="E136" s="115" t="s">
        <v>150</v>
      </c>
    </row>
    <row r="137" spans="1:6" ht="18.75" customHeight="1" collapsed="1" x14ac:dyDescent="0.15">
      <c r="A137" s="385" t="s">
        <v>581</v>
      </c>
      <c r="B137" s="386"/>
      <c r="C137" s="386"/>
      <c r="D137" s="50">
        <v>20000</v>
      </c>
      <c r="E137" s="97" t="s">
        <v>585</v>
      </c>
    </row>
    <row r="138" spans="1:6" ht="20.25" customHeight="1" x14ac:dyDescent="0.15">
      <c r="A138" s="388" t="s">
        <v>598</v>
      </c>
      <c r="B138" s="389"/>
      <c r="C138" s="389"/>
      <c r="D138" s="51">
        <v>3</v>
      </c>
      <c r="E138" s="97" t="s">
        <v>151</v>
      </c>
    </row>
    <row r="139" spans="1:6" ht="20.25" customHeight="1" thickBot="1" x14ac:dyDescent="0.2">
      <c r="A139" s="390"/>
      <c r="B139" s="391"/>
      <c r="C139" s="391"/>
      <c r="D139" s="267">
        <v>2</v>
      </c>
      <c r="E139" s="97" t="s">
        <v>522</v>
      </c>
    </row>
    <row r="140" spans="1:6" ht="20.25" customHeight="1" thickBot="1" x14ac:dyDescent="0.2">
      <c r="A140" s="392"/>
      <c r="B140" s="393"/>
      <c r="C140" s="393"/>
      <c r="D140" s="234">
        <f>D138*D139</f>
        <v>6</v>
      </c>
      <c r="E140" s="97" t="s">
        <v>152</v>
      </c>
    </row>
    <row r="141" spans="1:6" ht="20.25" customHeight="1" x14ac:dyDescent="0.15">
      <c r="A141" s="388" t="s">
        <v>599</v>
      </c>
      <c r="B141" s="389"/>
      <c r="C141" s="389"/>
      <c r="D141" s="86">
        <v>1</v>
      </c>
      <c r="E141" s="97" t="s">
        <v>153</v>
      </c>
    </row>
    <row r="142" spans="1:6" ht="20.25" customHeight="1" thickBot="1" x14ac:dyDescent="0.2">
      <c r="A142" s="390"/>
      <c r="B142" s="391"/>
      <c r="C142" s="391"/>
      <c r="D142" s="268">
        <v>2</v>
      </c>
      <c r="E142" s="97" t="s">
        <v>523</v>
      </c>
    </row>
    <row r="143" spans="1:6" ht="20.25" customHeight="1" thickBot="1" x14ac:dyDescent="0.2">
      <c r="A143" s="392"/>
      <c r="B143" s="391"/>
      <c r="C143" s="393"/>
      <c r="D143" s="232">
        <f>D141*D142</f>
        <v>2</v>
      </c>
      <c r="E143" s="231" t="s">
        <v>489</v>
      </c>
    </row>
    <row r="144" spans="1:6" ht="19.5" customHeight="1" x14ac:dyDescent="0.15">
      <c r="A144" s="343" t="s">
        <v>434</v>
      </c>
      <c r="B144" s="180">
        <v>1</v>
      </c>
      <c r="C144" s="353" t="s">
        <v>301</v>
      </c>
      <c r="D144" s="424"/>
      <c r="E144" s="425"/>
    </row>
    <row r="145" spans="1:12" ht="19.5" customHeight="1" x14ac:dyDescent="0.15">
      <c r="A145" s="422"/>
      <c r="B145" s="181">
        <v>1</v>
      </c>
      <c r="C145" s="426" t="s">
        <v>435</v>
      </c>
      <c r="D145" s="427"/>
      <c r="E145" s="428"/>
    </row>
    <row r="146" spans="1:12" ht="19.5" customHeight="1" x14ac:dyDescent="0.15">
      <c r="A146" s="422"/>
      <c r="B146" s="181"/>
      <c r="C146" s="426" t="s">
        <v>502</v>
      </c>
      <c r="D146" s="427"/>
      <c r="E146" s="428"/>
    </row>
    <row r="147" spans="1:12" ht="19.5" customHeight="1" thickBot="1" x14ac:dyDescent="0.2">
      <c r="A147" s="422"/>
      <c r="B147" s="226"/>
      <c r="C147" s="429" t="s">
        <v>600</v>
      </c>
      <c r="D147" s="429"/>
      <c r="E147" s="430"/>
    </row>
    <row r="148" spans="1:12" ht="16.5" customHeight="1" thickBot="1" x14ac:dyDescent="0.2">
      <c r="A148" s="422"/>
      <c r="B148" s="431" t="s">
        <v>503</v>
      </c>
      <c r="C148" s="432"/>
      <c r="D148" s="432"/>
      <c r="E148" s="433"/>
      <c r="F148" s="254"/>
    </row>
    <row r="149" spans="1:12" ht="96.75" customHeight="1" thickBot="1" x14ac:dyDescent="0.2">
      <c r="A149" s="423"/>
      <c r="B149" s="434" t="s">
        <v>617</v>
      </c>
      <c r="C149" s="435"/>
      <c r="D149" s="435"/>
      <c r="E149" s="436"/>
      <c r="F149" s="182"/>
      <c r="L149" s="6"/>
    </row>
    <row r="150" spans="1:12" ht="24" hidden="1" customHeight="1" outlineLevel="1" x14ac:dyDescent="0.15">
      <c r="A150" s="410" t="s">
        <v>156</v>
      </c>
      <c r="B150" s="411"/>
      <c r="C150" s="411"/>
      <c r="D150" s="252">
        <f>D34</f>
        <v>13760</v>
      </c>
      <c r="E150" s="253" t="s">
        <v>148</v>
      </c>
    </row>
    <row r="151" spans="1:12" ht="24" customHeight="1" collapsed="1" thickBot="1" x14ac:dyDescent="0.2">
      <c r="A151" s="412" t="s">
        <v>155</v>
      </c>
      <c r="B151" s="413"/>
      <c r="C151" s="413"/>
      <c r="D151" s="413"/>
      <c r="E151" s="414"/>
    </row>
    <row r="152" spans="1:12" ht="24" hidden="1" customHeight="1" outlineLevel="1" thickBot="1" x14ac:dyDescent="0.2">
      <c r="A152" s="415" t="s">
        <v>157</v>
      </c>
      <c r="B152" s="416"/>
      <c r="C152" s="416"/>
      <c r="D152" s="36">
        <f>D35</f>
        <v>14140</v>
      </c>
      <c r="E152" s="96" t="s">
        <v>150</v>
      </c>
      <c r="L152" s="6"/>
    </row>
    <row r="153" spans="1:12" ht="26.25" customHeight="1" collapsed="1" x14ac:dyDescent="0.15">
      <c r="A153" s="417" t="s">
        <v>158</v>
      </c>
      <c r="B153" s="418"/>
      <c r="C153" s="351" t="s">
        <v>159</v>
      </c>
      <c r="D153" s="238">
        <v>5</v>
      </c>
      <c r="E153" s="97" t="s">
        <v>151</v>
      </c>
      <c r="H153" s="6"/>
      <c r="I153" s="6"/>
      <c r="J153" s="6"/>
      <c r="K153" s="6"/>
    </row>
    <row r="154" spans="1:12" ht="26.25" customHeight="1" thickBot="1" x14ac:dyDescent="0.2">
      <c r="A154" s="419"/>
      <c r="B154" s="340"/>
      <c r="C154" s="352"/>
      <c r="D154" s="239">
        <v>2</v>
      </c>
      <c r="E154" s="97" t="s">
        <v>524</v>
      </c>
    </row>
    <row r="155" spans="1:12" s="6" customFormat="1" ht="26.25" customHeight="1" thickBot="1" x14ac:dyDescent="0.2">
      <c r="A155" s="419"/>
      <c r="B155" s="340"/>
      <c r="C155" s="353"/>
      <c r="D155" s="240">
        <f>D153*D154</f>
        <v>10</v>
      </c>
      <c r="E155" s="97" t="s">
        <v>152</v>
      </c>
      <c r="H155" s="8"/>
      <c r="I155" s="8"/>
      <c r="J155" s="8"/>
      <c r="K155" s="8"/>
      <c r="L155" s="8"/>
    </row>
    <row r="156" spans="1:12" ht="26.25" customHeight="1" x14ac:dyDescent="0.15">
      <c r="A156" s="419"/>
      <c r="B156" s="340"/>
      <c r="C156" s="351" t="s">
        <v>601</v>
      </c>
      <c r="D156" s="238">
        <v>3</v>
      </c>
      <c r="E156" s="97" t="s">
        <v>151</v>
      </c>
      <c r="H156" s="6"/>
      <c r="I156" s="6"/>
      <c r="J156" s="6"/>
      <c r="K156" s="6"/>
    </row>
    <row r="157" spans="1:12" ht="26.25" customHeight="1" thickBot="1" x14ac:dyDescent="0.2">
      <c r="A157" s="419"/>
      <c r="B157" s="340"/>
      <c r="C157" s="352"/>
      <c r="D157" s="239">
        <v>2</v>
      </c>
      <c r="E157" s="97" t="s">
        <v>524</v>
      </c>
    </row>
    <row r="158" spans="1:12" s="6" customFormat="1" ht="26.25" customHeight="1" thickBot="1" x14ac:dyDescent="0.2">
      <c r="A158" s="420"/>
      <c r="B158" s="421"/>
      <c r="C158" s="353"/>
      <c r="D158" s="240">
        <f>D156*D157</f>
        <v>6</v>
      </c>
      <c r="E158" s="97" t="s">
        <v>152</v>
      </c>
      <c r="H158" s="8"/>
      <c r="I158" s="8"/>
      <c r="J158" s="8"/>
      <c r="K158" s="8"/>
      <c r="L158" s="8"/>
    </row>
    <row r="159" spans="1:12" ht="26.25" customHeight="1" x14ac:dyDescent="0.15">
      <c r="A159" s="417" t="s">
        <v>160</v>
      </c>
      <c r="B159" s="442"/>
      <c r="C159" s="446" t="s">
        <v>161</v>
      </c>
      <c r="D159" s="238">
        <v>2</v>
      </c>
      <c r="E159" s="115" t="s">
        <v>153</v>
      </c>
    </row>
    <row r="160" spans="1:12" ht="26.25" customHeight="1" thickBot="1" x14ac:dyDescent="0.2">
      <c r="A160" s="419"/>
      <c r="B160" s="443"/>
      <c r="C160" s="447"/>
      <c r="D160" s="239">
        <v>1</v>
      </c>
      <c r="E160" s="97" t="s">
        <v>523</v>
      </c>
    </row>
    <row r="161" spans="1:6" ht="26.25" customHeight="1" thickBot="1" x14ac:dyDescent="0.2">
      <c r="A161" s="419"/>
      <c r="B161" s="443"/>
      <c r="C161" s="448"/>
      <c r="D161" s="240">
        <f>D159*D160</f>
        <v>2</v>
      </c>
      <c r="E161" s="97" t="s">
        <v>154</v>
      </c>
    </row>
    <row r="162" spans="1:6" ht="26.25" customHeight="1" x14ac:dyDescent="0.15">
      <c r="A162" s="419"/>
      <c r="B162" s="443"/>
      <c r="C162" s="446" t="s">
        <v>162</v>
      </c>
      <c r="D162" s="238">
        <v>2</v>
      </c>
      <c r="E162" s="97" t="s">
        <v>153</v>
      </c>
    </row>
    <row r="163" spans="1:6" ht="26.25" customHeight="1" thickBot="1" x14ac:dyDescent="0.2">
      <c r="A163" s="419"/>
      <c r="B163" s="443"/>
      <c r="C163" s="447"/>
      <c r="D163" s="239">
        <v>1</v>
      </c>
      <c r="E163" s="97" t="s">
        <v>523</v>
      </c>
    </row>
    <row r="164" spans="1:6" ht="26.25" customHeight="1" thickBot="1" x14ac:dyDescent="0.2">
      <c r="A164" s="444"/>
      <c r="B164" s="445"/>
      <c r="C164" s="448"/>
      <c r="D164" s="237">
        <f>D162*D163</f>
        <v>2</v>
      </c>
      <c r="E164" s="97" t="s">
        <v>154</v>
      </c>
    </row>
    <row r="165" spans="1:6" ht="20.25" customHeight="1" x14ac:dyDescent="0.15">
      <c r="A165" s="449" t="s">
        <v>434</v>
      </c>
      <c r="B165" s="180">
        <v>1</v>
      </c>
      <c r="C165" s="353" t="s">
        <v>567</v>
      </c>
      <c r="D165" s="424"/>
      <c r="E165" s="425"/>
    </row>
    <row r="166" spans="1:6" ht="20.25" customHeight="1" x14ac:dyDescent="0.15">
      <c r="A166" s="449"/>
      <c r="B166" s="181">
        <v>1</v>
      </c>
      <c r="C166" s="426" t="s">
        <v>306</v>
      </c>
      <c r="D166" s="427"/>
      <c r="E166" s="428"/>
    </row>
    <row r="167" spans="1:6" ht="20.25" customHeight="1" x14ac:dyDescent="0.15">
      <c r="A167" s="449"/>
      <c r="B167" s="181">
        <v>1</v>
      </c>
      <c r="C167" s="426" t="s">
        <v>568</v>
      </c>
      <c r="D167" s="427"/>
      <c r="E167" s="428"/>
    </row>
    <row r="168" spans="1:6" ht="20.25" customHeight="1" x14ac:dyDescent="0.15">
      <c r="A168" s="450"/>
      <c r="B168" s="181"/>
      <c r="C168" s="426" t="s">
        <v>308</v>
      </c>
      <c r="D168" s="427"/>
      <c r="E168" s="428"/>
    </row>
    <row r="169" spans="1:6" ht="20.25" customHeight="1" x14ac:dyDescent="0.15">
      <c r="A169" s="450"/>
      <c r="B169" s="181"/>
      <c r="C169" s="426" t="s">
        <v>436</v>
      </c>
      <c r="D169" s="427"/>
      <c r="E169" s="428"/>
    </row>
    <row r="170" spans="1:6" ht="20.25" customHeight="1" thickBot="1" x14ac:dyDescent="0.2">
      <c r="A170" s="450"/>
      <c r="B170" s="226"/>
      <c r="C170" s="429" t="s">
        <v>310</v>
      </c>
      <c r="D170" s="429"/>
      <c r="E170" s="430"/>
    </row>
    <row r="171" spans="1:6" ht="17.25" customHeight="1" thickBot="1" x14ac:dyDescent="0.2">
      <c r="A171" s="451"/>
      <c r="B171" s="437" t="s">
        <v>503</v>
      </c>
      <c r="C171" s="432"/>
      <c r="D171" s="432"/>
      <c r="E171" s="433"/>
      <c r="F171" s="254"/>
    </row>
    <row r="172" spans="1:6" ht="99.75" customHeight="1" thickBot="1" x14ac:dyDescent="0.2">
      <c r="A172" s="452"/>
      <c r="B172" s="434" t="s">
        <v>513</v>
      </c>
      <c r="C172" s="435"/>
      <c r="D172" s="435"/>
      <c r="E172" s="436"/>
    </row>
    <row r="173" spans="1:6" ht="21.75" customHeight="1" thickBot="1" x14ac:dyDescent="0.2">
      <c r="A173" s="438" t="s">
        <v>569</v>
      </c>
      <c r="B173" s="439"/>
      <c r="C173" s="439"/>
      <c r="D173" s="439"/>
      <c r="E173" s="440"/>
    </row>
    <row r="174" spans="1:6" ht="26.25" customHeight="1" x14ac:dyDescent="0.15">
      <c r="A174" s="417" t="s">
        <v>158</v>
      </c>
      <c r="B174" s="277"/>
      <c r="C174" s="151" t="s">
        <v>165</v>
      </c>
      <c r="D174" s="241">
        <v>500</v>
      </c>
      <c r="E174" s="236" t="s">
        <v>227</v>
      </c>
    </row>
    <row r="175" spans="1:6" ht="26.25" customHeight="1" x14ac:dyDescent="0.15">
      <c r="A175" s="419"/>
      <c r="B175" s="441"/>
      <c r="C175" s="351" t="s">
        <v>528</v>
      </c>
      <c r="D175" s="262">
        <v>25</v>
      </c>
      <c r="E175" s="97" t="s">
        <v>166</v>
      </c>
    </row>
    <row r="176" spans="1:6" ht="26.25" customHeight="1" x14ac:dyDescent="0.15">
      <c r="A176" s="419"/>
      <c r="B176" s="441"/>
      <c r="C176" s="353"/>
      <c r="D176" s="87">
        <v>46</v>
      </c>
      <c r="E176" s="97" t="s">
        <v>550</v>
      </c>
    </row>
    <row r="177" spans="1:9" ht="26.25" customHeight="1" x14ac:dyDescent="0.15">
      <c r="A177" s="419"/>
      <c r="B177" s="441"/>
      <c r="C177" s="351" t="s">
        <v>167</v>
      </c>
      <c r="D177" s="262">
        <v>3</v>
      </c>
      <c r="E177" s="97" t="s">
        <v>151</v>
      </c>
    </row>
    <row r="178" spans="1:9" ht="26.25" customHeight="1" thickBot="1" x14ac:dyDescent="0.2">
      <c r="A178" s="419"/>
      <c r="B178" s="441"/>
      <c r="C178" s="352"/>
      <c r="D178" s="239">
        <v>2</v>
      </c>
      <c r="E178" s="97" t="s">
        <v>524</v>
      </c>
    </row>
    <row r="179" spans="1:9" ht="26.25" customHeight="1" thickBot="1" x14ac:dyDescent="0.2">
      <c r="A179" s="420"/>
      <c r="B179" s="279"/>
      <c r="C179" s="353"/>
      <c r="D179" s="240">
        <f>D177*D178</f>
        <v>6</v>
      </c>
      <c r="E179" s="97" t="s">
        <v>152</v>
      </c>
    </row>
    <row r="180" spans="1:9" ht="26.25" customHeight="1" x14ac:dyDescent="0.15">
      <c r="A180" s="417" t="s">
        <v>570</v>
      </c>
      <c r="B180" s="442"/>
      <c r="C180" s="151" t="s">
        <v>165</v>
      </c>
      <c r="D180" s="241">
        <v>600</v>
      </c>
      <c r="E180" s="115" t="s">
        <v>228</v>
      </c>
    </row>
    <row r="181" spans="1:9" ht="26.25" customHeight="1" x14ac:dyDescent="0.15">
      <c r="A181" s="419"/>
      <c r="B181" s="443"/>
      <c r="C181" s="426" t="s">
        <v>168</v>
      </c>
      <c r="D181" s="262">
        <v>6</v>
      </c>
      <c r="E181" s="97" t="s">
        <v>551</v>
      </c>
    </row>
    <row r="182" spans="1:9" ht="26.25" customHeight="1" x14ac:dyDescent="0.15">
      <c r="A182" s="419"/>
      <c r="B182" s="443"/>
      <c r="C182" s="426"/>
      <c r="D182" s="262">
        <v>6</v>
      </c>
      <c r="E182" s="97" t="s">
        <v>552</v>
      </c>
    </row>
    <row r="183" spans="1:9" ht="26.25" customHeight="1" x14ac:dyDescent="0.15">
      <c r="A183" s="419"/>
      <c r="B183" s="443"/>
      <c r="C183" s="426" t="s">
        <v>169</v>
      </c>
      <c r="D183" s="262">
        <v>15</v>
      </c>
      <c r="E183" s="97" t="s">
        <v>166</v>
      </c>
    </row>
    <row r="184" spans="1:9" ht="26.25" customHeight="1" x14ac:dyDescent="0.15">
      <c r="A184" s="419"/>
      <c r="B184" s="443"/>
      <c r="C184" s="426"/>
      <c r="D184" s="262">
        <v>30</v>
      </c>
      <c r="E184" s="97" t="s">
        <v>552</v>
      </c>
    </row>
    <row r="185" spans="1:9" ht="26.25" customHeight="1" x14ac:dyDescent="0.15">
      <c r="A185" s="419"/>
      <c r="B185" s="443"/>
      <c r="C185" s="426" t="s">
        <v>170</v>
      </c>
      <c r="D185" s="262">
        <v>3</v>
      </c>
      <c r="E185" s="97" t="s">
        <v>153</v>
      </c>
      <c r="H185" s="62"/>
      <c r="I185" s="21"/>
    </row>
    <row r="186" spans="1:9" ht="26.25" customHeight="1" thickBot="1" x14ac:dyDescent="0.2">
      <c r="A186" s="419"/>
      <c r="B186" s="443"/>
      <c r="C186" s="426"/>
      <c r="D186" s="239">
        <v>1</v>
      </c>
      <c r="E186" s="97" t="s">
        <v>523</v>
      </c>
    </row>
    <row r="187" spans="1:9" ht="26.25" customHeight="1" thickBot="1" x14ac:dyDescent="0.2">
      <c r="A187" s="444"/>
      <c r="B187" s="445"/>
      <c r="C187" s="453"/>
      <c r="D187" s="237">
        <f>D185*D186</f>
        <v>3</v>
      </c>
      <c r="E187" s="97" t="s">
        <v>154</v>
      </c>
    </row>
    <row r="188" spans="1:9" ht="20.25" customHeight="1" x14ac:dyDescent="0.15">
      <c r="A188" s="454" t="s">
        <v>441</v>
      </c>
      <c r="B188" s="180">
        <v>1</v>
      </c>
      <c r="C188" s="353" t="s">
        <v>437</v>
      </c>
      <c r="D188" s="424"/>
      <c r="E188" s="425"/>
    </row>
    <row r="189" spans="1:9" ht="20.25" customHeight="1" x14ac:dyDescent="0.15">
      <c r="A189" s="450"/>
      <c r="B189" s="181"/>
      <c r="C189" s="426" t="s">
        <v>438</v>
      </c>
      <c r="D189" s="427"/>
      <c r="E189" s="428"/>
    </row>
    <row r="190" spans="1:9" ht="20.25" customHeight="1" x14ac:dyDescent="0.15">
      <c r="A190" s="450"/>
      <c r="B190" s="181"/>
      <c r="C190" s="426" t="s">
        <v>439</v>
      </c>
      <c r="D190" s="427"/>
      <c r="E190" s="428"/>
    </row>
    <row r="191" spans="1:9" ht="20.25" customHeight="1" x14ac:dyDescent="0.15">
      <c r="A191" s="450"/>
      <c r="B191" s="181">
        <v>1</v>
      </c>
      <c r="C191" s="426" t="s">
        <v>314</v>
      </c>
      <c r="D191" s="427"/>
      <c r="E191" s="428"/>
    </row>
    <row r="192" spans="1:9" ht="20.25" customHeight="1" x14ac:dyDescent="0.15">
      <c r="A192" s="450"/>
      <c r="B192" s="181">
        <v>1</v>
      </c>
      <c r="C192" s="426" t="s">
        <v>315</v>
      </c>
      <c r="D192" s="427"/>
      <c r="E192" s="428"/>
    </row>
    <row r="193" spans="1:6" ht="20.25" customHeight="1" x14ac:dyDescent="0.15">
      <c r="A193" s="450"/>
      <c r="B193" s="181">
        <v>1</v>
      </c>
      <c r="C193" s="426" t="s">
        <v>316</v>
      </c>
      <c r="D193" s="427"/>
      <c r="E193" s="428"/>
    </row>
    <row r="194" spans="1:6" ht="20.25" customHeight="1" x14ac:dyDescent="0.15">
      <c r="A194" s="450"/>
      <c r="B194" s="181"/>
      <c r="C194" s="426" t="s">
        <v>317</v>
      </c>
      <c r="D194" s="427"/>
      <c r="E194" s="428"/>
    </row>
    <row r="195" spans="1:6" ht="20.25" customHeight="1" thickBot="1" x14ac:dyDescent="0.2">
      <c r="A195" s="450"/>
      <c r="B195" s="226"/>
      <c r="C195" s="429" t="s">
        <v>440</v>
      </c>
      <c r="D195" s="429"/>
      <c r="E195" s="430"/>
    </row>
    <row r="196" spans="1:6" ht="17.25" customHeight="1" thickBot="1" x14ac:dyDescent="0.2">
      <c r="A196" s="450"/>
      <c r="B196" s="431" t="s">
        <v>556</v>
      </c>
      <c r="C196" s="432"/>
      <c r="D196" s="432"/>
      <c r="E196" s="433"/>
      <c r="F196" s="254"/>
    </row>
    <row r="197" spans="1:6" ht="103.5" customHeight="1" thickBot="1" x14ac:dyDescent="0.2">
      <c r="A197" s="455"/>
      <c r="B197" s="457" t="s">
        <v>618</v>
      </c>
      <c r="C197" s="458"/>
      <c r="D197" s="458"/>
      <c r="E197" s="459"/>
    </row>
    <row r="198" spans="1:6" ht="25.5" customHeight="1" thickBot="1" x14ac:dyDescent="0.2">
      <c r="A198" s="412" t="s">
        <v>171</v>
      </c>
      <c r="B198" s="413"/>
      <c r="C198" s="413"/>
      <c r="D198" s="413"/>
      <c r="E198" s="414"/>
    </row>
    <row r="199" spans="1:6" ht="20.25" customHeight="1" x14ac:dyDescent="0.15">
      <c r="A199" s="417" t="s">
        <v>172</v>
      </c>
      <c r="B199" s="418"/>
      <c r="C199" s="426" t="s">
        <v>529</v>
      </c>
      <c r="D199" s="263">
        <v>7</v>
      </c>
      <c r="E199" s="97" t="s">
        <v>173</v>
      </c>
    </row>
    <row r="200" spans="1:6" ht="20.25" customHeight="1" thickBot="1" x14ac:dyDescent="0.2">
      <c r="A200" s="419"/>
      <c r="B200" s="340"/>
      <c r="C200" s="426"/>
      <c r="D200" s="242">
        <v>2</v>
      </c>
      <c r="E200" s="97" t="s">
        <v>525</v>
      </c>
    </row>
    <row r="201" spans="1:6" ht="20.25" customHeight="1" thickBot="1" x14ac:dyDescent="0.2">
      <c r="A201" s="419"/>
      <c r="B201" s="340"/>
      <c r="C201" s="426"/>
      <c r="D201" s="240">
        <f>D199*D200</f>
        <v>14</v>
      </c>
      <c r="E201" s="97" t="s">
        <v>152</v>
      </c>
    </row>
    <row r="202" spans="1:6" ht="20.25" customHeight="1" x14ac:dyDescent="0.15">
      <c r="A202" s="419"/>
      <c r="B202" s="340"/>
      <c r="C202" s="426" t="s">
        <v>530</v>
      </c>
      <c r="D202" s="263">
        <v>3</v>
      </c>
      <c r="E202" s="97" t="s">
        <v>603</v>
      </c>
    </row>
    <row r="203" spans="1:6" ht="20.25" customHeight="1" thickBot="1" x14ac:dyDescent="0.2">
      <c r="A203" s="419"/>
      <c r="B203" s="340"/>
      <c r="C203" s="426"/>
      <c r="D203" s="242">
        <v>2</v>
      </c>
      <c r="E203" s="97" t="s">
        <v>604</v>
      </c>
    </row>
    <row r="204" spans="1:6" ht="20.25" customHeight="1" thickBot="1" x14ac:dyDescent="0.2">
      <c r="A204" s="420"/>
      <c r="B204" s="421"/>
      <c r="C204" s="426"/>
      <c r="D204" s="240">
        <f>D202*D203</f>
        <v>6</v>
      </c>
      <c r="E204" s="97" t="s">
        <v>602</v>
      </c>
    </row>
    <row r="205" spans="1:6" ht="20.25" customHeight="1" x14ac:dyDescent="0.15">
      <c r="A205" s="417" t="s">
        <v>160</v>
      </c>
      <c r="B205" s="442"/>
      <c r="C205" s="426" t="s">
        <v>174</v>
      </c>
      <c r="D205" s="264">
        <v>2</v>
      </c>
      <c r="E205" s="97" t="s">
        <v>173</v>
      </c>
    </row>
    <row r="206" spans="1:6" ht="20.25" customHeight="1" thickBot="1" x14ac:dyDescent="0.2">
      <c r="A206" s="419"/>
      <c r="B206" s="443"/>
      <c r="C206" s="426"/>
      <c r="D206" s="242">
        <v>2</v>
      </c>
      <c r="E206" s="97" t="s">
        <v>525</v>
      </c>
    </row>
    <row r="207" spans="1:6" ht="20.25" customHeight="1" thickBot="1" x14ac:dyDescent="0.2">
      <c r="A207" s="419"/>
      <c r="B207" s="443"/>
      <c r="C207" s="426"/>
      <c r="D207" s="240">
        <f>D205*D206</f>
        <v>4</v>
      </c>
      <c r="E207" s="97" t="s">
        <v>610</v>
      </c>
    </row>
    <row r="208" spans="1:6" ht="20.25" customHeight="1" x14ac:dyDescent="0.15">
      <c r="A208" s="419"/>
      <c r="B208" s="443"/>
      <c r="C208" s="426" t="s">
        <v>531</v>
      </c>
      <c r="D208" s="263">
        <v>1</v>
      </c>
      <c r="E208" s="97" t="s">
        <v>603</v>
      </c>
    </row>
    <row r="209" spans="1:6" ht="20.25" customHeight="1" thickBot="1" x14ac:dyDescent="0.2">
      <c r="A209" s="419"/>
      <c r="B209" s="443"/>
      <c r="C209" s="426"/>
      <c r="D209" s="242">
        <v>2</v>
      </c>
      <c r="E209" s="97" t="s">
        <v>604</v>
      </c>
    </row>
    <row r="210" spans="1:6" ht="20.25" customHeight="1" thickBot="1" x14ac:dyDescent="0.2">
      <c r="A210" s="420"/>
      <c r="B210" s="456"/>
      <c r="C210" s="426"/>
      <c r="D210" s="237">
        <f>D208*D209</f>
        <v>2</v>
      </c>
      <c r="E210" s="97" t="s">
        <v>610</v>
      </c>
    </row>
    <row r="211" spans="1:6" ht="20.25" customHeight="1" x14ac:dyDescent="0.15">
      <c r="A211" s="449" t="s">
        <v>441</v>
      </c>
      <c r="B211" s="180">
        <v>1</v>
      </c>
      <c r="C211" s="353" t="s">
        <v>322</v>
      </c>
      <c r="D211" s="424"/>
      <c r="E211" s="425"/>
    </row>
    <row r="212" spans="1:6" ht="20.25" customHeight="1" x14ac:dyDescent="0.15">
      <c r="A212" s="450"/>
      <c r="B212" s="181"/>
      <c r="C212" s="426" t="s">
        <v>442</v>
      </c>
      <c r="D212" s="427"/>
      <c r="E212" s="428"/>
    </row>
    <row r="213" spans="1:6" ht="20.25" customHeight="1" x14ac:dyDescent="0.15">
      <c r="A213" s="450"/>
      <c r="B213" s="181">
        <v>1</v>
      </c>
      <c r="C213" s="426" t="s">
        <v>319</v>
      </c>
      <c r="D213" s="427"/>
      <c r="E213" s="428"/>
    </row>
    <row r="214" spans="1:6" ht="20.25" customHeight="1" x14ac:dyDescent="0.15">
      <c r="A214" s="450"/>
      <c r="B214" s="181"/>
      <c r="C214" s="426" t="s">
        <v>443</v>
      </c>
      <c r="D214" s="427"/>
      <c r="E214" s="428"/>
    </row>
    <row r="215" spans="1:6" ht="20.25" customHeight="1" x14ac:dyDescent="0.15">
      <c r="A215" s="450"/>
      <c r="B215" s="181"/>
      <c r="C215" s="426" t="s">
        <v>614</v>
      </c>
      <c r="D215" s="427"/>
      <c r="E215" s="428"/>
    </row>
    <row r="216" spans="1:6" ht="20.25" customHeight="1" x14ac:dyDescent="0.15">
      <c r="A216" s="450"/>
      <c r="B216" s="181"/>
      <c r="C216" s="426" t="s">
        <v>605</v>
      </c>
      <c r="D216" s="427"/>
      <c r="E216" s="428"/>
    </row>
    <row r="217" spans="1:6" ht="20.25" customHeight="1" thickBot="1" x14ac:dyDescent="0.2">
      <c r="A217" s="450"/>
      <c r="B217" s="226"/>
      <c r="C217" s="429" t="s">
        <v>325</v>
      </c>
      <c r="D217" s="429"/>
      <c r="E217" s="430"/>
    </row>
    <row r="218" spans="1:6" ht="18.75" customHeight="1" thickBot="1" x14ac:dyDescent="0.2">
      <c r="A218" s="451"/>
      <c r="B218" s="431" t="s">
        <v>503</v>
      </c>
      <c r="C218" s="432"/>
      <c r="D218" s="432"/>
      <c r="E218" s="433"/>
      <c r="F218" s="254"/>
    </row>
    <row r="219" spans="1:6" ht="63.75" customHeight="1" thickBot="1" x14ac:dyDescent="0.2">
      <c r="A219" s="450"/>
      <c r="B219" s="434" t="s">
        <v>616</v>
      </c>
      <c r="C219" s="435"/>
      <c r="D219" s="435"/>
      <c r="E219" s="436"/>
    </row>
    <row r="220" spans="1:6" ht="24" customHeight="1" thickBot="1" x14ac:dyDescent="0.2">
      <c r="A220" s="438" t="s">
        <v>176</v>
      </c>
      <c r="B220" s="439"/>
      <c r="C220" s="439"/>
      <c r="D220" s="439"/>
      <c r="E220" s="440"/>
    </row>
    <row r="221" spans="1:6" ht="19.5" customHeight="1" x14ac:dyDescent="0.15">
      <c r="A221" s="460" t="s">
        <v>172</v>
      </c>
      <c r="B221" s="277"/>
      <c r="C221" s="463" t="s">
        <v>177</v>
      </c>
      <c r="D221" s="263">
        <v>4</v>
      </c>
      <c r="E221" s="116" t="s">
        <v>178</v>
      </c>
    </row>
    <row r="222" spans="1:6" ht="19.5" customHeight="1" thickBot="1" x14ac:dyDescent="0.2">
      <c r="A222" s="461"/>
      <c r="B222" s="441"/>
      <c r="C222" s="463"/>
      <c r="D222" s="242">
        <v>2</v>
      </c>
      <c r="E222" s="116" t="s">
        <v>611</v>
      </c>
    </row>
    <row r="223" spans="1:6" ht="19.5" customHeight="1" thickBot="1" x14ac:dyDescent="0.2">
      <c r="A223" s="462"/>
      <c r="B223" s="279"/>
      <c r="C223" s="463"/>
      <c r="D223" s="240">
        <f>D221*D222</f>
        <v>8</v>
      </c>
      <c r="E223" s="116" t="s">
        <v>152</v>
      </c>
    </row>
    <row r="224" spans="1:6" ht="19.5" customHeight="1" x14ac:dyDescent="0.15">
      <c r="A224" s="460" t="s">
        <v>160</v>
      </c>
      <c r="B224" s="464"/>
      <c r="C224" s="463" t="s">
        <v>179</v>
      </c>
      <c r="D224" s="263">
        <v>3</v>
      </c>
      <c r="E224" s="116" t="s">
        <v>178</v>
      </c>
    </row>
    <row r="225" spans="1:6" ht="19.5" customHeight="1" thickBot="1" x14ac:dyDescent="0.2">
      <c r="A225" s="461"/>
      <c r="B225" s="465"/>
      <c r="C225" s="463"/>
      <c r="D225" s="242">
        <v>1</v>
      </c>
      <c r="E225" s="116" t="s">
        <v>611</v>
      </c>
    </row>
    <row r="226" spans="1:6" ht="19.5" customHeight="1" x14ac:dyDescent="0.15">
      <c r="A226" s="462"/>
      <c r="B226" s="466"/>
      <c r="C226" s="467"/>
      <c r="D226" s="237">
        <f>D224*D225</f>
        <v>3</v>
      </c>
      <c r="E226" s="183" t="s">
        <v>582</v>
      </c>
    </row>
    <row r="227" spans="1:6" ht="18.75" customHeight="1" thickBot="1" x14ac:dyDescent="0.2">
      <c r="A227" s="419" t="s">
        <v>27</v>
      </c>
      <c r="B227" s="441"/>
      <c r="C227" s="468" t="s">
        <v>503</v>
      </c>
      <c r="D227" s="469"/>
      <c r="E227" s="470"/>
      <c r="F227" s="269"/>
    </row>
    <row r="228" spans="1:6" ht="44.25" customHeight="1" thickBot="1" x14ac:dyDescent="0.2">
      <c r="A228" s="462"/>
      <c r="B228" s="298"/>
      <c r="C228" s="471" t="s">
        <v>607</v>
      </c>
      <c r="D228" s="472"/>
      <c r="E228" s="473"/>
    </row>
    <row r="229" spans="1:6" ht="22.5" hidden="1" customHeight="1" thickBot="1" x14ac:dyDescent="0.2">
      <c r="A229" s="438" t="s">
        <v>180</v>
      </c>
      <c r="B229" s="474"/>
      <c r="C229" s="474"/>
      <c r="D229" s="474"/>
      <c r="E229" s="475"/>
    </row>
    <row r="230" spans="1:6" ht="22.5" hidden="1" customHeight="1" thickBot="1" x14ac:dyDescent="0.2">
      <c r="A230" s="476" t="s">
        <v>181</v>
      </c>
      <c r="B230" s="305"/>
      <c r="C230" s="477"/>
      <c r="D230" s="478"/>
      <c r="E230" s="479"/>
    </row>
    <row r="231" spans="1:6" ht="22.5" customHeight="1" thickBot="1" x14ac:dyDescent="0.2">
      <c r="A231" s="480" t="s">
        <v>608</v>
      </c>
      <c r="B231" s="481"/>
      <c r="C231" s="482"/>
      <c r="D231" s="481"/>
      <c r="E231" s="483"/>
    </row>
    <row r="232" spans="1:6" ht="17.25" customHeight="1" x14ac:dyDescent="0.15">
      <c r="A232" s="484" t="s">
        <v>532</v>
      </c>
      <c r="B232" s="184"/>
      <c r="C232" s="487" t="s">
        <v>444</v>
      </c>
      <c r="D232" s="487"/>
      <c r="E232" s="488"/>
    </row>
    <row r="233" spans="1:6" ht="17.25" customHeight="1" x14ac:dyDescent="0.15">
      <c r="A233" s="485"/>
      <c r="B233" s="185">
        <v>1</v>
      </c>
      <c r="C233" s="270" t="s">
        <v>445</v>
      </c>
      <c r="D233" s="270"/>
      <c r="E233" s="271"/>
    </row>
    <row r="234" spans="1:6" ht="17.25" customHeight="1" x14ac:dyDescent="0.15">
      <c r="A234" s="485"/>
      <c r="B234" s="185"/>
      <c r="C234" s="270" t="s">
        <v>446</v>
      </c>
      <c r="D234" s="270"/>
      <c r="E234" s="271"/>
    </row>
    <row r="235" spans="1:6" ht="17.25" customHeight="1" x14ac:dyDescent="0.15">
      <c r="A235" s="485"/>
      <c r="B235" s="185"/>
      <c r="C235" s="270" t="s">
        <v>333</v>
      </c>
      <c r="D235" s="270"/>
      <c r="E235" s="271"/>
    </row>
    <row r="236" spans="1:6" ht="17.25" customHeight="1" x14ac:dyDescent="0.15">
      <c r="A236" s="486"/>
      <c r="B236" s="186"/>
      <c r="C236" s="489" t="s">
        <v>334</v>
      </c>
      <c r="D236" s="489"/>
      <c r="E236" s="490"/>
    </row>
    <row r="237" spans="1:6" ht="17.25" customHeight="1" x14ac:dyDescent="0.15">
      <c r="A237" s="484" t="s">
        <v>533</v>
      </c>
      <c r="B237" s="187"/>
      <c r="C237" s="487" t="s">
        <v>444</v>
      </c>
      <c r="D237" s="487"/>
      <c r="E237" s="488"/>
    </row>
    <row r="238" spans="1:6" ht="17.25" customHeight="1" x14ac:dyDescent="0.15">
      <c r="A238" s="485"/>
      <c r="B238" s="185"/>
      <c r="C238" s="270" t="s">
        <v>445</v>
      </c>
      <c r="D238" s="270"/>
      <c r="E238" s="271"/>
    </row>
    <row r="239" spans="1:6" ht="17.25" customHeight="1" x14ac:dyDescent="0.15">
      <c r="A239" s="485"/>
      <c r="B239" s="185">
        <v>1</v>
      </c>
      <c r="C239" s="270" t="s">
        <v>446</v>
      </c>
      <c r="D239" s="270"/>
      <c r="E239" s="271"/>
    </row>
    <row r="240" spans="1:6" ht="17.25" customHeight="1" x14ac:dyDescent="0.15">
      <c r="A240" s="485"/>
      <c r="B240" s="185"/>
      <c r="C240" s="270" t="s">
        <v>333</v>
      </c>
      <c r="D240" s="270"/>
      <c r="E240" s="271"/>
    </row>
    <row r="241" spans="1:5" ht="17.25" customHeight="1" x14ac:dyDescent="0.15">
      <c r="A241" s="486"/>
      <c r="B241" s="186"/>
      <c r="C241" s="489" t="s">
        <v>334</v>
      </c>
      <c r="D241" s="489"/>
      <c r="E241" s="490"/>
    </row>
    <row r="242" spans="1:5" ht="17.25" customHeight="1" x14ac:dyDescent="0.15">
      <c r="A242" s="484" t="s">
        <v>534</v>
      </c>
      <c r="B242" s="187">
        <v>1</v>
      </c>
      <c r="C242" s="487" t="s">
        <v>444</v>
      </c>
      <c r="D242" s="487"/>
      <c r="E242" s="488"/>
    </row>
    <row r="243" spans="1:5" ht="17.25" customHeight="1" x14ac:dyDescent="0.15">
      <c r="A243" s="485"/>
      <c r="B243" s="185"/>
      <c r="C243" s="270" t="s">
        <v>445</v>
      </c>
      <c r="D243" s="270"/>
      <c r="E243" s="271"/>
    </row>
    <row r="244" spans="1:5" ht="17.25" customHeight="1" x14ac:dyDescent="0.15">
      <c r="A244" s="485"/>
      <c r="B244" s="185"/>
      <c r="C244" s="270" t="s">
        <v>446</v>
      </c>
      <c r="D244" s="270"/>
      <c r="E244" s="271"/>
    </row>
    <row r="245" spans="1:5" ht="17.25" customHeight="1" x14ac:dyDescent="0.15">
      <c r="A245" s="485"/>
      <c r="B245" s="185"/>
      <c r="C245" s="270" t="s">
        <v>333</v>
      </c>
      <c r="D245" s="270"/>
      <c r="E245" s="271"/>
    </row>
    <row r="246" spans="1:5" ht="17.25" customHeight="1" x14ac:dyDescent="0.15">
      <c r="A246" s="486"/>
      <c r="B246" s="186"/>
      <c r="C246" s="489" t="s">
        <v>334</v>
      </c>
      <c r="D246" s="489"/>
      <c r="E246" s="490"/>
    </row>
    <row r="247" spans="1:5" ht="17.25" customHeight="1" x14ac:dyDescent="0.15">
      <c r="A247" s="484" t="s">
        <v>535</v>
      </c>
      <c r="B247" s="187">
        <v>1</v>
      </c>
      <c r="C247" s="487" t="s">
        <v>444</v>
      </c>
      <c r="D247" s="487"/>
      <c r="E247" s="488"/>
    </row>
    <row r="248" spans="1:5" ht="17.25" customHeight="1" x14ac:dyDescent="0.15">
      <c r="A248" s="485"/>
      <c r="B248" s="185"/>
      <c r="C248" s="270" t="s">
        <v>445</v>
      </c>
      <c r="D248" s="270"/>
      <c r="E248" s="271"/>
    </row>
    <row r="249" spans="1:5" ht="17.25" customHeight="1" x14ac:dyDescent="0.15">
      <c r="A249" s="485"/>
      <c r="B249" s="185"/>
      <c r="C249" s="270" t="s">
        <v>446</v>
      </c>
      <c r="D249" s="270"/>
      <c r="E249" s="271"/>
    </row>
    <row r="250" spans="1:5" ht="17.25" customHeight="1" x14ac:dyDescent="0.15">
      <c r="A250" s="485"/>
      <c r="B250" s="185"/>
      <c r="C250" s="270" t="s">
        <v>333</v>
      </c>
      <c r="D250" s="270"/>
      <c r="E250" s="271"/>
    </row>
    <row r="251" spans="1:5" ht="17.25" customHeight="1" x14ac:dyDescent="0.15">
      <c r="A251" s="486"/>
      <c r="B251" s="186"/>
      <c r="C251" s="489" t="s">
        <v>334</v>
      </c>
      <c r="D251" s="489"/>
      <c r="E251" s="490"/>
    </row>
    <row r="252" spans="1:5" ht="17.25" customHeight="1" x14ac:dyDescent="0.15">
      <c r="A252" s="484" t="s">
        <v>536</v>
      </c>
      <c r="B252" s="187"/>
      <c r="C252" s="487" t="s">
        <v>444</v>
      </c>
      <c r="D252" s="487"/>
      <c r="E252" s="488"/>
    </row>
    <row r="253" spans="1:5" ht="17.25" customHeight="1" x14ac:dyDescent="0.15">
      <c r="A253" s="485"/>
      <c r="B253" s="185"/>
      <c r="C253" s="270" t="s">
        <v>445</v>
      </c>
      <c r="D253" s="270"/>
      <c r="E253" s="271"/>
    </row>
    <row r="254" spans="1:5" ht="17.25" customHeight="1" x14ac:dyDescent="0.15">
      <c r="A254" s="485"/>
      <c r="B254" s="185"/>
      <c r="C254" s="270" t="s">
        <v>446</v>
      </c>
      <c r="D254" s="270"/>
      <c r="E254" s="271"/>
    </row>
    <row r="255" spans="1:5" ht="17.25" customHeight="1" x14ac:dyDescent="0.15">
      <c r="A255" s="485"/>
      <c r="B255" s="189">
        <v>1</v>
      </c>
      <c r="C255" s="270" t="s">
        <v>333</v>
      </c>
      <c r="D255" s="270"/>
      <c r="E255" s="271"/>
    </row>
    <row r="256" spans="1:5" ht="17.25" customHeight="1" thickBot="1" x14ac:dyDescent="0.2">
      <c r="A256" s="491"/>
      <c r="B256" s="243"/>
      <c r="C256" s="492" t="s">
        <v>334</v>
      </c>
      <c r="D256" s="492"/>
      <c r="E256" s="493"/>
    </row>
    <row r="257" spans="1:5" ht="24.75" customHeight="1" x14ac:dyDescent="0.15">
      <c r="A257" s="494" t="s">
        <v>537</v>
      </c>
      <c r="B257" s="495"/>
      <c r="C257" s="495"/>
      <c r="D257" s="495"/>
      <c r="E257" s="496"/>
    </row>
    <row r="258" spans="1:5" ht="24.75" customHeight="1" thickBot="1" x14ac:dyDescent="0.2">
      <c r="A258" s="497" t="s">
        <v>583</v>
      </c>
      <c r="B258" s="481"/>
      <c r="C258" s="482"/>
      <c r="D258" s="482"/>
      <c r="E258" s="498"/>
    </row>
    <row r="259" spans="1:5" ht="17.25" customHeight="1" x14ac:dyDescent="0.15">
      <c r="A259" s="484" t="s">
        <v>591</v>
      </c>
      <c r="B259" s="188"/>
      <c r="C259" s="501" t="s">
        <v>538</v>
      </c>
      <c r="D259" s="487"/>
      <c r="E259" s="488"/>
    </row>
    <row r="260" spans="1:5" ht="17.25" customHeight="1" x14ac:dyDescent="0.15">
      <c r="A260" s="506"/>
      <c r="B260" s="189"/>
      <c r="C260" s="502" t="s">
        <v>589</v>
      </c>
      <c r="D260" s="502"/>
      <c r="E260" s="503"/>
    </row>
    <row r="261" spans="1:5" ht="17.25" customHeight="1" thickBot="1" x14ac:dyDescent="0.2">
      <c r="A261" s="507"/>
      <c r="B261" s="189">
        <v>1</v>
      </c>
      <c r="C261" s="270" t="s">
        <v>539</v>
      </c>
      <c r="D261" s="270"/>
      <c r="E261" s="271"/>
    </row>
    <row r="262" spans="1:5" ht="17.25" customHeight="1" x14ac:dyDescent="0.15">
      <c r="A262" s="484" t="s">
        <v>593</v>
      </c>
      <c r="B262" s="188"/>
      <c r="C262" s="501" t="s">
        <v>538</v>
      </c>
      <c r="D262" s="487"/>
      <c r="E262" s="488"/>
    </row>
    <row r="263" spans="1:5" ht="17.25" customHeight="1" x14ac:dyDescent="0.15">
      <c r="A263" s="506"/>
      <c r="B263" s="189">
        <v>1</v>
      </c>
      <c r="C263" s="502" t="s">
        <v>589</v>
      </c>
      <c r="D263" s="502"/>
      <c r="E263" s="503"/>
    </row>
    <row r="264" spans="1:5" ht="17.25" customHeight="1" thickBot="1" x14ac:dyDescent="0.2">
      <c r="A264" s="507"/>
      <c r="B264" s="189"/>
      <c r="C264" s="270" t="s">
        <v>539</v>
      </c>
      <c r="D264" s="270"/>
      <c r="E264" s="271"/>
    </row>
    <row r="265" spans="1:5" ht="17.25" customHeight="1" x14ac:dyDescent="0.15">
      <c r="A265" s="484" t="s">
        <v>592</v>
      </c>
      <c r="B265" s="188">
        <v>1</v>
      </c>
      <c r="C265" s="501" t="s">
        <v>538</v>
      </c>
      <c r="D265" s="487"/>
      <c r="E265" s="488"/>
    </row>
    <row r="266" spans="1:5" ht="17.25" customHeight="1" x14ac:dyDescent="0.15">
      <c r="A266" s="506"/>
      <c r="B266" s="189"/>
      <c r="C266" s="502" t="s">
        <v>589</v>
      </c>
      <c r="D266" s="502"/>
      <c r="E266" s="503"/>
    </row>
    <row r="267" spans="1:5" ht="17.25" customHeight="1" thickBot="1" x14ac:dyDescent="0.2">
      <c r="A267" s="507"/>
      <c r="B267" s="189"/>
      <c r="C267" s="270" t="s">
        <v>539</v>
      </c>
      <c r="D267" s="270"/>
      <c r="E267" s="271"/>
    </row>
    <row r="268" spans="1:5" ht="17.25" customHeight="1" x14ac:dyDescent="0.15">
      <c r="A268" s="508" t="s">
        <v>597</v>
      </c>
      <c r="B268" s="188">
        <v>1</v>
      </c>
      <c r="C268" s="501" t="s">
        <v>538</v>
      </c>
      <c r="D268" s="487"/>
      <c r="E268" s="488"/>
    </row>
    <row r="269" spans="1:5" ht="17.25" customHeight="1" x14ac:dyDescent="0.15">
      <c r="A269" s="506"/>
      <c r="B269" s="189"/>
      <c r="C269" s="502" t="s">
        <v>589</v>
      </c>
      <c r="D269" s="502"/>
      <c r="E269" s="503"/>
    </row>
    <row r="270" spans="1:5" ht="17.25" customHeight="1" thickBot="1" x14ac:dyDescent="0.2">
      <c r="A270" s="507"/>
      <c r="B270" s="189"/>
      <c r="C270" s="270" t="s">
        <v>539</v>
      </c>
      <c r="D270" s="270"/>
      <c r="E270" s="271"/>
    </row>
    <row r="271" spans="1:5" ht="17.25" customHeight="1" x14ac:dyDescent="0.15">
      <c r="A271" s="499" t="s">
        <v>594</v>
      </c>
      <c r="B271" s="188">
        <v>1</v>
      </c>
      <c r="C271" s="501" t="s">
        <v>538</v>
      </c>
      <c r="D271" s="487"/>
      <c r="E271" s="488"/>
    </row>
    <row r="272" spans="1:5" ht="17.25" customHeight="1" x14ac:dyDescent="0.15">
      <c r="A272" s="500"/>
      <c r="B272" s="189"/>
      <c r="C272" s="502" t="s">
        <v>589</v>
      </c>
      <c r="D272" s="502"/>
      <c r="E272" s="503"/>
    </row>
    <row r="273" spans="1:6" ht="17.25" customHeight="1" x14ac:dyDescent="0.15">
      <c r="A273" s="500"/>
      <c r="B273" s="189"/>
      <c r="C273" s="270" t="s">
        <v>539</v>
      </c>
      <c r="D273" s="270"/>
      <c r="E273" s="271"/>
    </row>
    <row r="274" spans="1:6" ht="17.25" customHeight="1" thickBot="1" x14ac:dyDescent="0.2">
      <c r="A274" s="500"/>
      <c r="B274" s="243"/>
      <c r="C274" s="504" t="s">
        <v>500</v>
      </c>
      <c r="D274" s="504"/>
      <c r="E274" s="505"/>
    </row>
    <row r="275" spans="1:6" ht="19.5" customHeight="1" thickBot="1" x14ac:dyDescent="0.2">
      <c r="A275" s="500"/>
      <c r="B275" s="431" t="s">
        <v>501</v>
      </c>
      <c r="C275" s="432"/>
      <c r="D275" s="432"/>
      <c r="E275" s="433"/>
      <c r="F275" s="254"/>
    </row>
    <row r="276" spans="1:6" ht="48" customHeight="1" thickBot="1" x14ac:dyDescent="0.2">
      <c r="A276" s="382"/>
      <c r="B276" s="434" t="s">
        <v>612</v>
      </c>
      <c r="C276" s="435"/>
      <c r="D276" s="435"/>
      <c r="E276" s="436"/>
    </row>
    <row r="277" spans="1:6" ht="19.5" hidden="1" customHeight="1" x14ac:dyDescent="0.15">
      <c r="A277" s="326" t="s">
        <v>188</v>
      </c>
      <c r="B277" s="408"/>
      <c r="C277" s="408"/>
      <c r="D277" s="408"/>
      <c r="E277" s="117"/>
    </row>
    <row r="278" spans="1:6" ht="19.5" hidden="1" customHeight="1" x14ac:dyDescent="0.15">
      <c r="A278" s="515" t="s">
        <v>65</v>
      </c>
      <c r="B278" s="516"/>
      <c r="C278" s="516"/>
      <c r="D278" s="516"/>
      <c r="E278" s="117"/>
    </row>
    <row r="279" spans="1:6" ht="19.5" hidden="1" customHeight="1" x14ac:dyDescent="0.15">
      <c r="A279" s="517" t="s">
        <v>189</v>
      </c>
      <c r="B279" s="124"/>
      <c r="C279" s="22" t="s">
        <v>190</v>
      </c>
      <c r="D279" s="9" t="s">
        <v>191</v>
      </c>
      <c r="E279" s="117"/>
    </row>
    <row r="280" spans="1:6" ht="19.5" hidden="1" customHeight="1" x14ac:dyDescent="0.15">
      <c r="A280" s="517"/>
      <c r="B280" s="124"/>
      <c r="C280" s="22" t="s">
        <v>100</v>
      </c>
      <c r="D280" s="9" t="s">
        <v>192</v>
      </c>
      <c r="E280" s="117"/>
    </row>
    <row r="281" spans="1:6" ht="19.5" hidden="1" customHeight="1" x14ac:dyDescent="0.15">
      <c r="A281" s="118" t="s">
        <v>98</v>
      </c>
      <c r="B281" s="152"/>
      <c r="C281" s="22" t="s">
        <v>190</v>
      </c>
      <c r="D281" s="9" t="s">
        <v>193</v>
      </c>
      <c r="E281" s="117"/>
    </row>
    <row r="282" spans="1:6" ht="19.5" hidden="1" customHeight="1" x14ac:dyDescent="0.15">
      <c r="A282" s="118" t="s">
        <v>194</v>
      </c>
      <c r="B282" s="152"/>
      <c r="C282" s="22" t="s">
        <v>100</v>
      </c>
      <c r="D282" s="9" t="s">
        <v>195</v>
      </c>
      <c r="E282" s="117"/>
    </row>
    <row r="283" spans="1:6" ht="19.5" hidden="1" customHeight="1" x14ac:dyDescent="0.15">
      <c r="A283" s="118" t="s">
        <v>196</v>
      </c>
      <c r="B283" s="152"/>
      <c r="C283" s="22" t="s">
        <v>190</v>
      </c>
      <c r="D283" s="9" t="s">
        <v>197</v>
      </c>
      <c r="E283" s="117"/>
    </row>
    <row r="284" spans="1:6" ht="19.5" hidden="1" customHeight="1" x14ac:dyDescent="0.15">
      <c r="A284" s="510" t="s">
        <v>198</v>
      </c>
      <c r="B284" s="123"/>
      <c r="C284" s="22" t="s">
        <v>190</v>
      </c>
      <c r="D284" s="9" t="s">
        <v>199</v>
      </c>
      <c r="E284" s="117"/>
    </row>
    <row r="285" spans="1:6" ht="19.5" hidden="1" customHeight="1" x14ac:dyDescent="0.15">
      <c r="A285" s="510"/>
      <c r="B285" s="123"/>
      <c r="C285" s="22" t="s">
        <v>100</v>
      </c>
      <c r="D285" s="9" t="s">
        <v>200</v>
      </c>
      <c r="E285" s="117"/>
    </row>
    <row r="286" spans="1:6" ht="19.5" hidden="1" customHeight="1" x14ac:dyDescent="0.15">
      <c r="A286" s="118" t="s">
        <v>201</v>
      </c>
      <c r="B286" s="152"/>
      <c r="C286" s="22" t="s">
        <v>100</v>
      </c>
      <c r="D286" s="9" t="s">
        <v>200</v>
      </c>
      <c r="E286" s="117"/>
    </row>
    <row r="287" spans="1:6" ht="19.5" hidden="1" customHeight="1" x14ac:dyDescent="0.15">
      <c r="A287" s="515" t="s">
        <v>202</v>
      </c>
      <c r="B287" s="516"/>
      <c r="C287" s="516"/>
      <c r="D287" s="516"/>
      <c r="E287" s="117"/>
    </row>
    <row r="288" spans="1:6" ht="19.5" hidden="1" customHeight="1" x14ac:dyDescent="0.15">
      <c r="A288" s="513" t="s">
        <v>203</v>
      </c>
      <c r="B288" s="514"/>
      <c r="C288" s="514"/>
      <c r="D288" s="514"/>
      <c r="E288" s="117"/>
    </row>
    <row r="289" spans="1:11" ht="19.5" hidden="1" customHeight="1" x14ac:dyDescent="0.15">
      <c r="A289" s="119" t="s">
        <v>204</v>
      </c>
      <c r="B289" s="23"/>
      <c r="C289" s="509" t="s">
        <v>205</v>
      </c>
      <c r="D289" s="509"/>
      <c r="E289" s="117"/>
    </row>
    <row r="290" spans="1:11" ht="19.5" hidden="1" customHeight="1" x14ac:dyDescent="0.15">
      <c r="A290" s="510" t="s">
        <v>163</v>
      </c>
      <c r="B290" s="123"/>
      <c r="C290" s="511" t="s">
        <v>206</v>
      </c>
      <c r="D290" s="511"/>
      <c r="E290" s="117"/>
    </row>
    <row r="291" spans="1:11" ht="19.5" hidden="1" customHeight="1" x14ac:dyDescent="0.15">
      <c r="A291" s="510"/>
      <c r="B291" s="123"/>
      <c r="C291" s="512" t="s">
        <v>207</v>
      </c>
      <c r="D291" s="512"/>
      <c r="E291" s="117"/>
    </row>
    <row r="292" spans="1:11" ht="19.5" hidden="1" customHeight="1" x14ac:dyDescent="0.15">
      <c r="A292" s="119" t="s">
        <v>208</v>
      </c>
      <c r="B292" s="23"/>
      <c r="C292" s="123" t="s">
        <v>209</v>
      </c>
      <c r="D292" s="123" t="s">
        <v>210</v>
      </c>
      <c r="E292" s="117"/>
    </row>
    <row r="293" spans="1:11" ht="19.5" hidden="1" customHeight="1" x14ac:dyDescent="0.15">
      <c r="A293" s="119"/>
      <c r="B293" s="23"/>
      <c r="C293" s="23"/>
      <c r="D293" s="152"/>
      <c r="E293" s="117"/>
    </row>
    <row r="294" spans="1:11" ht="19.5" hidden="1" customHeight="1" x14ac:dyDescent="0.15">
      <c r="A294" s="513" t="s">
        <v>155</v>
      </c>
      <c r="B294" s="514"/>
      <c r="C294" s="514"/>
      <c r="D294" s="514"/>
      <c r="E294" s="117"/>
    </row>
    <row r="295" spans="1:11" ht="19.5" hidden="1" customHeight="1" x14ac:dyDescent="0.15">
      <c r="A295" s="119" t="s">
        <v>204</v>
      </c>
      <c r="B295" s="23"/>
      <c r="C295" s="511" t="s">
        <v>211</v>
      </c>
      <c r="D295" s="511"/>
      <c r="E295" s="117"/>
    </row>
    <row r="296" spans="1:11" ht="19.5" hidden="1" customHeight="1" x14ac:dyDescent="0.15">
      <c r="A296" s="510" t="s">
        <v>163</v>
      </c>
      <c r="B296" s="123"/>
      <c r="C296" s="511" t="s">
        <v>212</v>
      </c>
      <c r="D296" s="511"/>
      <c r="E296" s="117"/>
    </row>
    <row r="297" spans="1:11" ht="19.5" hidden="1" customHeight="1" x14ac:dyDescent="0.15">
      <c r="A297" s="510"/>
      <c r="B297" s="123"/>
      <c r="C297" s="512" t="s">
        <v>213</v>
      </c>
      <c r="D297" s="512"/>
      <c r="E297" s="117"/>
    </row>
    <row r="298" spans="1:11" ht="19.5" hidden="1" customHeight="1" x14ac:dyDescent="0.15">
      <c r="A298" s="119" t="s">
        <v>208</v>
      </c>
      <c r="B298" s="23"/>
      <c r="C298" s="123" t="s">
        <v>214</v>
      </c>
      <c r="D298" s="123" t="s">
        <v>210</v>
      </c>
      <c r="E298" s="117"/>
    </row>
    <row r="299" spans="1:11" ht="19.5" hidden="1" customHeight="1" x14ac:dyDescent="0.15">
      <c r="A299" s="518" t="s">
        <v>215</v>
      </c>
      <c r="B299" s="519"/>
      <c r="C299" s="519"/>
      <c r="D299" s="519"/>
      <c r="E299" s="520"/>
      <c r="H299" s="7"/>
      <c r="I299" s="7"/>
      <c r="J299" s="7"/>
      <c r="K299" s="7"/>
    </row>
    <row r="300" spans="1:11" ht="19.5" hidden="1" customHeight="1" thickBot="1" x14ac:dyDescent="0.2">
      <c r="A300" s="438" t="s">
        <v>216</v>
      </c>
      <c r="B300" s="474"/>
      <c r="C300" s="474"/>
      <c r="D300" s="474"/>
      <c r="E300" s="475"/>
    </row>
    <row r="301" spans="1:11" ht="19.5" hidden="1" customHeight="1" x14ac:dyDescent="0.15">
      <c r="A301" s="521" t="s">
        <v>457</v>
      </c>
      <c r="B301" s="74"/>
      <c r="C301" s="523" t="s">
        <v>447</v>
      </c>
      <c r="D301" s="524"/>
      <c r="E301" s="525"/>
    </row>
    <row r="302" spans="1:11" ht="19.5" hidden="1" customHeight="1" x14ac:dyDescent="0.15">
      <c r="A302" s="410"/>
      <c r="B302" s="76"/>
      <c r="C302" s="526" t="s">
        <v>448</v>
      </c>
      <c r="D302" s="270"/>
      <c r="E302" s="271"/>
    </row>
    <row r="303" spans="1:11" ht="19.5" hidden="1" customHeight="1" x14ac:dyDescent="0.15">
      <c r="A303" s="410"/>
      <c r="B303" s="76"/>
      <c r="C303" s="526" t="s">
        <v>449</v>
      </c>
      <c r="D303" s="270"/>
      <c r="E303" s="271"/>
    </row>
    <row r="304" spans="1:11" ht="19.5" hidden="1" customHeight="1" x14ac:dyDescent="0.15">
      <c r="A304" s="410"/>
      <c r="B304" s="76"/>
      <c r="C304" s="526" t="s">
        <v>450</v>
      </c>
      <c r="D304" s="270"/>
      <c r="E304" s="271"/>
    </row>
    <row r="305" spans="1:11" ht="19.5" hidden="1" customHeight="1" x14ac:dyDescent="0.15">
      <c r="A305" s="522"/>
      <c r="B305" s="77"/>
      <c r="C305" s="539" t="s">
        <v>451</v>
      </c>
      <c r="D305" s="489"/>
      <c r="E305" s="490"/>
    </row>
    <row r="306" spans="1:11" ht="19.5" hidden="1" customHeight="1" x14ac:dyDescent="0.15">
      <c r="A306" s="527" t="s">
        <v>217</v>
      </c>
      <c r="B306" s="528"/>
      <c r="C306" s="528"/>
      <c r="D306" s="528"/>
      <c r="E306" s="529"/>
    </row>
    <row r="307" spans="1:11" ht="19.5" hidden="1" customHeight="1" thickBot="1" x14ac:dyDescent="0.2">
      <c r="A307" s="530"/>
      <c r="B307" s="531"/>
      <c r="C307" s="531"/>
      <c r="D307" s="531"/>
      <c r="E307" s="532"/>
      <c r="H307" s="7"/>
      <c r="I307" s="7"/>
      <c r="J307" s="7"/>
      <c r="K307" s="7"/>
    </row>
    <row r="308" spans="1:11" ht="19.5" hidden="1" customHeight="1" thickBot="1" x14ac:dyDescent="0.2">
      <c r="A308" s="533" t="s">
        <v>218</v>
      </c>
      <c r="B308" s="439"/>
      <c r="C308" s="439"/>
      <c r="D308" s="439"/>
      <c r="E308" s="440"/>
    </row>
    <row r="309" spans="1:11" ht="19.5" hidden="1" customHeight="1" x14ac:dyDescent="0.15">
      <c r="A309" s="534" t="s">
        <v>458</v>
      </c>
      <c r="B309" s="74"/>
      <c r="C309" s="523" t="s">
        <v>453</v>
      </c>
      <c r="D309" s="524"/>
      <c r="E309" s="525"/>
    </row>
    <row r="310" spans="1:11" ht="19.5" hidden="1" customHeight="1" x14ac:dyDescent="0.15">
      <c r="A310" s="535"/>
      <c r="B310" s="75"/>
      <c r="C310" s="536" t="s">
        <v>454</v>
      </c>
      <c r="D310" s="537"/>
      <c r="E310" s="538"/>
    </row>
    <row r="311" spans="1:11" ht="19.5" hidden="1" customHeight="1" x14ac:dyDescent="0.15">
      <c r="A311" s="527" t="s">
        <v>219</v>
      </c>
      <c r="B311" s="528"/>
      <c r="C311" s="528"/>
      <c r="D311" s="528"/>
      <c r="E311" s="529"/>
    </row>
    <row r="312" spans="1:11" ht="19.5" hidden="1" customHeight="1" thickBot="1" x14ac:dyDescent="0.2">
      <c r="A312" s="530"/>
      <c r="B312" s="531"/>
      <c r="C312" s="531"/>
      <c r="D312" s="531"/>
      <c r="E312" s="532"/>
      <c r="H312" s="7"/>
      <c r="I312" s="7"/>
      <c r="J312" s="7"/>
      <c r="K312" s="7"/>
    </row>
    <row r="313" spans="1:11" ht="19.5" hidden="1" customHeight="1" thickBot="1" x14ac:dyDescent="0.2">
      <c r="A313" s="533" t="s">
        <v>220</v>
      </c>
      <c r="B313" s="439"/>
      <c r="C313" s="439"/>
      <c r="D313" s="439"/>
      <c r="E313" s="440"/>
    </row>
    <row r="314" spans="1:11" ht="19.5" hidden="1" customHeight="1" x14ac:dyDescent="0.15">
      <c r="A314" s="534" t="s">
        <v>452</v>
      </c>
      <c r="B314" s="74"/>
      <c r="C314" s="523" t="s">
        <v>455</v>
      </c>
      <c r="D314" s="524"/>
      <c r="E314" s="525"/>
    </row>
    <row r="315" spans="1:11" ht="19.5" hidden="1" customHeight="1" x14ac:dyDescent="0.15">
      <c r="A315" s="535"/>
      <c r="B315" s="75"/>
      <c r="C315" s="536" t="s">
        <v>456</v>
      </c>
      <c r="D315" s="537"/>
      <c r="E315" s="538"/>
    </row>
    <row r="316" spans="1:11" ht="19.5" hidden="1" customHeight="1" x14ac:dyDescent="0.15">
      <c r="A316" s="527" t="s">
        <v>221</v>
      </c>
      <c r="B316" s="528"/>
      <c r="C316" s="528"/>
      <c r="D316" s="528"/>
      <c r="E316" s="529"/>
    </row>
    <row r="317" spans="1:11" ht="19.5" hidden="1" customHeight="1" thickBot="1" x14ac:dyDescent="0.2">
      <c r="A317" s="530"/>
      <c r="B317" s="531"/>
      <c r="C317" s="531"/>
      <c r="D317" s="531"/>
      <c r="E317" s="532"/>
    </row>
    <row r="318" spans="1:11" ht="19.5" hidden="1" customHeight="1" x14ac:dyDescent="0.15">
      <c r="A318" s="551" t="s">
        <v>222</v>
      </c>
      <c r="B318" s="552"/>
      <c r="C318" s="552"/>
      <c r="D318" s="552"/>
      <c r="E318" s="553"/>
    </row>
    <row r="319" spans="1:11" ht="19.5" hidden="1" customHeight="1" thickBot="1" x14ac:dyDescent="0.2">
      <c r="A319" s="554" t="s">
        <v>223</v>
      </c>
      <c r="B319" s="555"/>
      <c r="C319" s="555"/>
      <c r="D319" s="555"/>
      <c r="E319" s="556"/>
    </row>
    <row r="320" spans="1:11" ht="19.5" hidden="1" customHeight="1" thickBot="1" x14ac:dyDescent="0.2">
      <c r="A320" s="557"/>
      <c r="B320" s="558"/>
      <c r="C320" s="558"/>
      <c r="D320" s="558"/>
      <c r="E320" s="559"/>
    </row>
    <row r="321" spans="1:6" ht="22.5" customHeight="1" thickBot="1" x14ac:dyDescent="0.2">
      <c r="A321" s="518" t="s">
        <v>584</v>
      </c>
      <c r="B321" s="474"/>
      <c r="C321" s="474"/>
      <c r="D321" s="474"/>
      <c r="E321" s="475"/>
    </row>
    <row r="322" spans="1:6" ht="19.5" customHeight="1" x14ac:dyDescent="0.15">
      <c r="A322" s="540" t="s">
        <v>540</v>
      </c>
      <c r="B322" s="249">
        <v>1</v>
      </c>
      <c r="C322" s="542" t="s">
        <v>590</v>
      </c>
      <c r="D322" s="543"/>
      <c r="E322" s="544"/>
      <c r="F322" s="269"/>
    </row>
    <row r="323" spans="1:6" ht="19.5" customHeight="1" x14ac:dyDescent="0.15">
      <c r="A323" s="449"/>
      <c r="B323" s="250"/>
      <c r="C323" s="545" t="s">
        <v>553</v>
      </c>
      <c r="D323" s="546"/>
      <c r="E323" s="547"/>
    </row>
    <row r="324" spans="1:6" ht="18.75" customHeight="1" x14ac:dyDescent="0.15">
      <c r="A324" s="449"/>
      <c r="B324" s="250"/>
      <c r="C324" s="545" t="s">
        <v>542</v>
      </c>
      <c r="D324" s="546"/>
      <c r="E324" s="547"/>
    </row>
    <row r="325" spans="1:6" ht="19.5" customHeight="1" thickBot="1" x14ac:dyDescent="0.2">
      <c r="A325" s="506"/>
      <c r="B325" s="251"/>
      <c r="C325" s="548" t="s">
        <v>544</v>
      </c>
      <c r="D325" s="549"/>
      <c r="E325" s="550"/>
    </row>
    <row r="326" spans="1:6" ht="16.5" customHeight="1" thickBot="1" x14ac:dyDescent="0.2">
      <c r="A326" s="541"/>
      <c r="B326" s="431" t="s">
        <v>541</v>
      </c>
      <c r="C326" s="432"/>
      <c r="D326" s="432"/>
      <c r="E326" s="433"/>
    </row>
    <row r="327" spans="1:6" ht="51.75" customHeight="1" thickBot="1" x14ac:dyDescent="0.2">
      <c r="A327" s="507"/>
      <c r="B327" s="434" t="s">
        <v>620</v>
      </c>
      <c r="C327" s="435"/>
      <c r="D327" s="435"/>
      <c r="E327" s="436"/>
    </row>
    <row r="328" spans="1:6" ht="24.75" customHeight="1" x14ac:dyDescent="0.15">
      <c r="A328" s="581" t="s">
        <v>545</v>
      </c>
      <c r="B328" s="582"/>
      <c r="C328" s="582"/>
      <c r="D328" s="582"/>
      <c r="E328" s="583"/>
    </row>
    <row r="329" spans="1:6" ht="40.5" customHeight="1" x14ac:dyDescent="0.15">
      <c r="A329" s="584" t="s">
        <v>609</v>
      </c>
      <c r="B329" s="585"/>
      <c r="C329" s="585"/>
      <c r="D329" s="585"/>
      <c r="E329" s="586"/>
    </row>
    <row r="330" spans="1:6" ht="24.75" customHeight="1" thickBot="1" x14ac:dyDescent="0.2">
      <c r="A330" s="587" t="s">
        <v>203</v>
      </c>
      <c r="B330" s="588"/>
      <c r="C330" s="588"/>
      <c r="D330" s="588"/>
      <c r="E330" s="589"/>
    </row>
    <row r="331" spans="1:6" ht="20.25" customHeight="1" x14ac:dyDescent="0.15">
      <c r="A331" s="590" t="s">
        <v>514</v>
      </c>
      <c r="B331" s="591"/>
      <c r="C331" s="591"/>
      <c r="D331" s="591"/>
      <c r="E331" s="592"/>
    </row>
    <row r="332" spans="1:6" ht="20.25" customHeight="1" x14ac:dyDescent="0.15">
      <c r="A332" s="593"/>
      <c r="B332" s="591"/>
      <c r="C332" s="591"/>
      <c r="D332" s="591"/>
      <c r="E332" s="592"/>
    </row>
    <row r="333" spans="1:6" ht="20.25" customHeight="1" x14ac:dyDescent="0.15">
      <c r="A333" s="593"/>
      <c r="B333" s="591"/>
      <c r="C333" s="591"/>
      <c r="D333" s="591"/>
      <c r="E333" s="592"/>
    </row>
    <row r="334" spans="1:6" ht="21.75" customHeight="1" thickBot="1" x14ac:dyDescent="0.2">
      <c r="A334" s="593"/>
      <c r="B334" s="591"/>
      <c r="C334" s="591"/>
      <c r="D334" s="591"/>
      <c r="E334" s="592"/>
    </row>
    <row r="335" spans="1:6" ht="42" hidden="1" customHeight="1" thickBot="1" x14ac:dyDescent="0.2">
      <c r="A335" s="593"/>
      <c r="B335" s="591"/>
      <c r="C335" s="591"/>
      <c r="D335" s="591"/>
      <c r="E335" s="592"/>
    </row>
    <row r="336" spans="1:6" ht="24.75" customHeight="1" thickBot="1" x14ac:dyDescent="0.2">
      <c r="A336" s="560" t="s">
        <v>515</v>
      </c>
      <c r="B336" s="561"/>
      <c r="C336" s="561"/>
      <c r="D336" s="561"/>
      <c r="E336" s="562"/>
    </row>
    <row r="337" spans="1:5" ht="20.25" customHeight="1" x14ac:dyDescent="0.15">
      <c r="A337" s="563" t="s">
        <v>517</v>
      </c>
      <c r="B337" s="564"/>
      <c r="C337" s="564"/>
      <c r="D337" s="564"/>
      <c r="E337" s="565"/>
    </row>
    <row r="338" spans="1:5" ht="20.25" customHeight="1" x14ac:dyDescent="0.15">
      <c r="A338" s="566"/>
      <c r="B338" s="567"/>
      <c r="C338" s="567"/>
      <c r="D338" s="567"/>
      <c r="E338" s="568"/>
    </row>
    <row r="339" spans="1:5" ht="20.25" customHeight="1" x14ac:dyDescent="0.15">
      <c r="A339" s="566"/>
      <c r="B339" s="567"/>
      <c r="C339" s="567"/>
      <c r="D339" s="567"/>
      <c r="E339" s="568"/>
    </row>
    <row r="340" spans="1:5" ht="20.25" customHeight="1" x14ac:dyDescent="0.15">
      <c r="A340" s="566"/>
      <c r="B340" s="567"/>
      <c r="C340" s="567"/>
      <c r="D340" s="567"/>
      <c r="E340" s="568"/>
    </row>
    <row r="341" spans="1:5" ht="25.5" hidden="1" customHeight="1" x14ac:dyDescent="0.15">
      <c r="A341" s="566"/>
      <c r="B341" s="567"/>
      <c r="C341" s="567"/>
      <c r="D341" s="567"/>
      <c r="E341" s="568"/>
    </row>
    <row r="342" spans="1:5" ht="11.25" customHeight="1" thickBot="1" x14ac:dyDescent="0.2">
      <c r="A342" s="569"/>
      <c r="B342" s="570"/>
      <c r="C342" s="570"/>
      <c r="D342" s="570"/>
      <c r="E342" s="571"/>
    </row>
    <row r="343" spans="1:5" ht="24.75" customHeight="1" thickBot="1" x14ac:dyDescent="0.2">
      <c r="A343" s="560" t="s">
        <v>164</v>
      </c>
      <c r="B343" s="561"/>
      <c r="C343" s="561"/>
      <c r="D343" s="561"/>
      <c r="E343" s="562"/>
    </row>
    <row r="344" spans="1:5" ht="20.25" customHeight="1" x14ac:dyDescent="0.15">
      <c r="A344" s="563" t="s">
        <v>622</v>
      </c>
      <c r="B344" s="564"/>
      <c r="C344" s="564"/>
      <c r="D344" s="564"/>
      <c r="E344" s="565"/>
    </row>
    <row r="345" spans="1:5" ht="20.25" customHeight="1" x14ac:dyDescent="0.15">
      <c r="A345" s="566"/>
      <c r="B345" s="567"/>
      <c r="C345" s="567"/>
      <c r="D345" s="567"/>
      <c r="E345" s="568"/>
    </row>
    <row r="346" spans="1:5" ht="20.25" customHeight="1" x14ac:dyDescent="0.15">
      <c r="A346" s="566"/>
      <c r="B346" s="567"/>
      <c r="C346" s="567"/>
      <c r="D346" s="567"/>
      <c r="E346" s="568"/>
    </row>
    <row r="347" spans="1:5" ht="25.5" customHeight="1" x14ac:dyDescent="0.15">
      <c r="A347" s="566"/>
      <c r="B347" s="567"/>
      <c r="C347" s="567"/>
      <c r="D347" s="567"/>
      <c r="E347" s="568"/>
    </row>
    <row r="348" spans="1:5" ht="9" customHeight="1" thickBot="1" x14ac:dyDescent="0.2">
      <c r="A348" s="569"/>
      <c r="B348" s="570"/>
      <c r="C348" s="570"/>
      <c r="D348" s="570"/>
      <c r="E348" s="571"/>
    </row>
    <row r="349" spans="1:5" ht="24.75" customHeight="1" thickBot="1" x14ac:dyDescent="0.2">
      <c r="A349" s="560" t="s">
        <v>543</v>
      </c>
      <c r="B349" s="561"/>
      <c r="C349" s="561"/>
      <c r="D349" s="561"/>
      <c r="E349" s="562"/>
    </row>
    <row r="350" spans="1:5" ht="20.25" hidden="1" customHeight="1" x14ac:dyDescent="0.15">
      <c r="A350" s="563" t="s">
        <v>621</v>
      </c>
      <c r="B350" s="564"/>
      <c r="C350" s="564"/>
      <c r="D350" s="564"/>
      <c r="E350" s="565"/>
    </row>
    <row r="351" spans="1:5" ht="20.25" hidden="1" customHeight="1" x14ac:dyDescent="0.15">
      <c r="A351" s="566"/>
      <c r="B351" s="567"/>
      <c r="C351" s="567"/>
      <c r="D351" s="567"/>
      <c r="E351" s="568"/>
    </row>
    <row r="352" spans="1:5" ht="20.25" hidden="1" customHeight="1" x14ac:dyDescent="0.15">
      <c r="A352" s="566"/>
      <c r="B352" s="567"/>
      <c r="C352" s="567"/>
      <c r="D352" s="567"/>
      <c r="E352" s="568"/>
    </row>
    <row r="353" spans="1:5" ht="20.25" hidden="1" customHeight="1" x14ac:dyDescent="0.15">
      <c r="A353" s="566"/>
      <c r="B353" s="567"/>
      <c r="C353" s="567"/>
      <c r="D353" s="567"/>
      <c r="E353" s="568"/>
    </row>
    <row r="354" spans="1:5" ht="20.25" hidden="1" customHeight="1" x14ac:dyDescent="0.15">
      <c r="A354" s="566"/>
      <c r="B354" s="567"/>
      <c r="C354" s="567"/>
      <c r="D354" s="567"/>
      <c r="E354" s="568"/>
    </row>
    <row r="355" spans="1:5" ht="20.25" customHeight="1" x14ac:dyDescent="0.15">
      <c r="A355" s="566"/>
      <c r="B355" s="567"/>
      <c r="C355" s="567"/>
      <c r="D355" s="567"/>
      <c r="E355" s="568"/>
    </row>
    <row r="356" spans="1:5" ht="20.25" customHeight="1" x14ac:dyDescent="0.15">
      <c r="A356" s="566"/>
      <c r="B356" s="567"/>
      <c r="C356" s="567"/>
      <c r="D356" s="567"/>
      <c r="E356" s="568"/>
    </row>
    <row r="357" spans="1:5" ht="20.25" customHeight="1" x14ac:dyDescent="0.15">
      <c r="A357" s="566"/>
      <c r="B357" s="567"/>
      <c r="C357" s="567"/>
      <c r="D357" s="567"/>
      <c r="E357" s="568"/>
    </row>
    <row r="358" spans="1:5" ht="25.5" customHeight="1" x14ac:dyDescent="0.15">
      <c r="A358" s="566"/>
      <c r="B358" s="567"/>
      <c r="C358" s="567"/>
      <c r="D358" s="567"/>
      <c r="E358" s="568"/>
    </row>
    <row r="359" spans="1:5" ht="1.5" customHeight="1" thickBot="1" x14ac:dyDescent="0.2">
      <c r="A359" s="569"/>
      <c r="B359" s="570"/>
      <c r="C359" s="570"/>
      <c r="D359" s="570"/>
      <c r="E359" s="571"/>
    </row>
    <row r="360" spans="1:5" ht="25.5" customHeight="1" thickBot="1" x14ac:dyDescent="0.2">
      <c r="A360" s="560" t="s">
        <v>487</v>
      </c>
      <c r="B360" s="561"/>
      <c r="C360" s="561"/>
      <c r="D360" s="561"/>
      <c r="E360" s="562"/>
    </row>
    <row r="361" spans="1:5" ht="20.25" customHeight="1" x14ac:dyDescent="0.15">
      <c r="A361" s="572" t="s">
        <v>518</v>
      </c>
      <c r="B361" s="573"/>
      <c r="C361" s="573"/>
      <c r="D361" s="573"/>
      <c r="E361" s="574"/>
    </row>
    <row r="362" spans="1:5" ht="20.25" customHeight="1" x14ac:dyDescent="0.15">
      <c r="A362" s="575"/>
      <c r="B362" s="576"/>
      <c r="C362" s="576"/>
      <c r="D362" s="576"/>
      <c r="E362" s="577"/>
    </row>
    <row r="363" spans="1:5" ht="24.75" customHeight="1" x14ac:dyDescent="0.15">
      <c r="A363" s="575"/>
      <c r="B363" s="576"/>
      <c r="C363" s="576"/>
      <c r="D363" s="576"/>
      <c r="E363" s="577"/>
    </row>
    <row r="364" spans="1:5" ht="45" customHeight="1" thickBot="1" x14ac:dyDescent="0.2">
      <c r="A364" s="578"/>
      <c r="B364" s="579"/>
      <c r="C364" s="579"/>
      <c r="D364" s="579"/>
      <c r="E364" s="580"/>
    </row>
  </sheetData>
  <mergeCells count="261">
    <mergeCell ref="A343:E343"/>
    <mergeCell ref="A344:E348"/>
    <mergeCell ref="A349:E349"/>
    <mergeCell ref="A350:E359"/>
    <mergeCell ref="A360:E360"/>
    <mergeCell ref="A361:E364"/>
    <mergeCell ref="A328:E328"/>
    <mergeCell ref="A329:E329"/>
    <mergeCell ref="A330:E330"/>
    <mergeCell ref="A331:E335"/>
    <mergeCell ref="A336:E336"/>
    <mergeCell ref="A337:E342"/>
    <mergeCell ref="A322:A327"/>
    <mergeCell ref="C322:E322"/>
    <mergeCell ref="C323:E323"/>
    <mergeCell ref="C324:E324"/>
    <mergeCell ref="C325:E325"/>
    <mergeCell ref="B326:E326"/>
    <mergeCell ref="B327:E327"/>
    <mergeCell ref="A316:E316"/>
    <mergeCell ref="A317:E317"/>
    <mergeCell ref="A318:E318"/>
    <mergeCell ref="A319:E319"/>
    <mergeCell ref="A320:E320"/>
    <mergeCell ref="A321:E321"/>
    <mergeCell ref="A311:E311"/>
    <mergeCell ref="A312:E312"/>
    <mergeCell ref="A313:E313"/>
    <mergeCell ref="A314:A315"/>
    <mergeCell ref="C314:E314"/>
    <mergeCell ref="C315:E315"/>
    <mergeCell ref="C305:E305"/>
    <mergeCell ref="A306:E306"/>
    <mergeCell ref="A307:E307"/>
    <mergeCell ref="A308:E308"/>
    <mergeCell ref="A309:A310"/>
    <mergeCell ref="C309:E309"/>
    <mergeCell ref="C310:E310"/>
    <mergeCell ref="A296:A297"/>
    <mergeCell ref="C296:D296"/>
    <mergeCell ref="C297:D297"/>
    <mergeCell ref="A299:E299"/>
    <mergeCell ref="A300:E300"/>
    <mergeCell ref="A301:A305"/>
    <mergeCell ref="C301:E301"/>
    <mergeCell ref="C302:E302"/>
    <mergeCell ref="C303:E303"/>
    <mergeCell ref="C304:E304"/>
    <mergeCell ref="C289:D289"/>
    <mergeCell ref="A290:A291"/>
    <mergeCell ref="C290:D290"/>
    <mergeCell ref="C291:D291"/>
    <mergeCell ref="A294:D294"/>
    <mergeCell ref="C295:D295"/>
    <mergeCell ref="A277:D277"/>
    <mergeCell ref="A278:D278"/>
    <mergeCell ref="A279:A280"/>
    <mergeCell ref="A284:A285"/>
    <mergeCell ref="A287:D287"/>
    <mergeCell ref="A288:D288"/>
    <mergeCell ref="A257:E257"/>
    <mergeCell ref="A258:E258"/>
    <mergeCell ref="A271:A276"/>
    <mergeCell ref="C271:E271"/>
    <mergeCell ref="C272:E272"/>
    <mergeCell ref="C273:E273"/>
    <mergeCell ref="C274:E274"/>
    <mergeCell ref="B275:E275"/>
    <mergeCell ref="B276:E276"/>
    <mergeCell ref="A259:A261"/>
    <mergeCell ref="C259:E259"/>
    <mergeCell ref="C260:E260"/>
    <mergeCell ref="C261:E261"/>
    <mergeCell ref="A262:A264"/>
    <mergeCell ref="C262:E262"/>
    <mergeCell ref="C263:E263"/>
    <mergeCell ref="C264:E264"/>
    <mergeCell ref="A265:A267"/>
    <mergeCell ref="C265:E265"/>
    <mergeCell ref="C266:E266"/>
    <mergeCell ref="C267:E267"/>
    <mergeCell ref="A268:A270"/>
    <mergeCell ref="C268:E268"/>
    <mergeCell ref="C269:E269"/>
    <mergeCell ref="A252:A256"/>
    <mergeCell ref="C252:E252"/>
    <mergeCell ref="C253:E253"/>
    <mergeCell ref="C254:E254"/>
    <mergeCell ref="C255:E255"/>
    <mergeCell ref="C256:E256"/>
    <mergeCell ref="A247:A251"/>
    <mergeCell ref="C247:E247"/>
    <mergeCell ref="C248:E248"/>
    <mergeCell ref="C249:E249"/>
    <mergeCell ref="C250:E250"/>
    <mergeCell ref="C251:E251"/>
    <mergeCell ref="A242:A246"/>
    <mergeCell ref="C242:E242"/>
    <mergeCell ref="C243:E243"/>
    <mergeCell ref="C244:E244"/>
    <mergeCell ref="C245:E245"/>
    <mergeCell ref="C246:E246"/>
    <mergeCell ref="A237:A241"/>
    <mergeCell ref="C237:E237"/>
    <mergeCell ref="C238:E238"/>
    <mergeCell ref="C239:E239"/>
    <mergeCell ref="C240:E240"/>
    <mergeCell ref="C241:E241"/>
    <mergeCell ref="A229:E229"/>
    <mergeCell ref="A230:B230"/>
    <mergeCell ref="C230:E230"/>
    <mergeCell ref="A231:E231"/>
    <mergeCell ref="A232:A236"/>
    <mergeCell ref="C232:E232"/>
    <mergeCell ref="C233:E233"/>
    <mergeCell ref="C234:E234"/>
    <mergeCell ref="C235:E235"/>
    <mergeCell ref="C236:E236"/>
    <mergeCell ref="A220:E220"/>
    <mergeCell ref="A221:B223"/>
    <mergeCell ref="C221:C223"/>
    <mergeCell ref="A224:B226"/>
    <mergeCell ref="C224:C226"/>
    <mergeCell ref="A227:B228"/>
    <mergeCell ref="C227:E227"/>
    <mergeCell ref="C228:E228"/>
    <mergeCell ref="A211:A219"/>
    <mergeCell ref="C211:E211"/>
    <mergeCell ref="C212:E212"/>
    <mergeCell ref="C213:E213"/>
    <mergeCell ref="C214:E214"/>
    <mergeCell ref="C215:E215"/>
    <mergeCell ref="C216:E216"/>
    <mergeCell ref="C217:E217"/>
    <mergeCell ref="B218:E218"/>
    <mergeCell ref="B219:E219"/>
    <mergeCell ref="A199:B204"/>
    <mergeCell ref="C199:C201"/>
    <mergeCell ref="C202:C204"/>
    <mergeCell ref="A205:B210"/>
    <mergeCell ref="C205:C207"/>
    <mergeCell ref="C208:C210"/>
    <mergeCell ref="C193:E193"/>
    <mergeCell ref="C194:E194"/>
    <mergeCell ref="C195:E195"/>
    <mergeCell ref="B196:E196"/>
    <mergeCell ref="B197:E197"/>
    <mergeCell ref="A198:E198"/>
    <mergeCell ref="A180:B187"/>
    <mergeCell ref="C181:C182"/>
    <mergeCell ref="C183:C184"/>
    <mergeCell ref="C185:C187"/>
    <mergeCell ref="A188:A197"/>
    <mergeCell ref="C188:E188"/>
    <mergeCell ref="C189:E189"/>
    <mergeCell ref="C190:E190"/>
    <mergeCell ref="C191:E191"/>
    <mergeCell ref="C192:E192"/>
    <mergeCell ref="B171:E171"/>
    <mergeCell ref="B172:E172"/>
    <mergeCell ref="A173:E173"/>
    <mergeCell ref="A174:B179"/>
    <mergeCell ref="C175:C176"/>
    <mergeCell ref="C177:C179"/>
    <mergeCell ref="A159:B164"/>
    <mergeCell ref="C159:C161"/>
    <mergeCell ref="C162:C164"/>
    <mergeCell ref="A165:A172"/>
    <mergeCell ref="C165:E165"/>
    <mergeCell ref="C166:E166"/>
    <mergeCell ref="C167:E167"/>
    <mergeCell ref="C168:E168"/>
    <mergeCell ref="C169:E169"/>
    <mergeCell ref="C170:E170"/>
    <mergeCell ref="A150:C150"/>
    <mergeCell ref="A151:E151"/>
    <mergeCell ref="A152:C152"/>
    <mergeCell ref="A153:B158"/>
    <mergeCell ref="C153:C155"/>
    <mergeCell ref="C156:C158"/>
    <mergeCell ref="A144:A149"/>
    <mergeCell ref="C144:E144"/>
    <mergeCell ref="C145:E145"/>
    <mergeCell ref="C146:E146"/>
    <mergeCell ref="C147:E147"/>
    <mergeCell ref="B148:E148"/>
    <mergeCell ref="B149:E149"/>
    <mergeCell ref="A134:E134"/>
    <mergeCell ref="A135:C135"/>
    <mergeCell ref="A136:C136"/>
    <mergeCell ref="A137:C137"/>
    <mergeCell ref="A138:C140"/>
    <mergeCell ref="A141:C143"/>
    <mergeCell ref="A110:B120"/>
    <mergeCell ref="A121:B124"/>
    <mergeCell ref="A127:B131"/>
    <mergeCell ref="C127:C129"/>
    <mergeCell ref="A132:E132"/>
    <mergeCell ref="A133:E133"/>
    <mergeCell ref="A102:B107"/>
    <mergeCell ref="C102:C106"/>
    <mergeCell ref="D102:E102"/>
    <mergeCell ref="C107:C108"/>
    <mergeCell ref="D107:E107"/>
    <mergeCell ref="A108:B109"/>
    <mergeCell ref="A68:B73"/>
    <mergeCell ref="A74:B77"/>
    <mergeCell ref="A78:B95"/>
    <mergeCell ref="C78:C82"/>
    <mergeCell ref="C83:C84"/>
    <mergeCell ref="C86:C90"/>
    <mergeCell ref="C91:C92"/>
    <mergeCell ref="C94:C98"/>
    <mergeCell ref="A96:B101"/>
    <mergeCell ref="C99:C100"/>
    <mergeCell ref="A42:E42"/>
    <mergeCell ref="A43:E43"/>
    <mergeCell ref="A44:C44"/>
    <mergeCell ref="A45:C45"/>
    <mergeCell ref="A47:B52"/>
    <mergeCell ref="A64:B67"/>
    <mergeCell ref="A33:E33"/>
    <mergeCell ref="A39:B41"/>
    <mergeCell ref="C39:C41"/>
    <mergeCell ref="D39:E39"/>
    <mergeCell ref="D40:E40"/>
    <mergeCell ref="D41:E41"/>
    <mergeCell ref="A14:B14"/>
    <mergeCell ref="A21:B25"/>
    <mergeCell ref="A26:C26"/>
    <mergeCell ref="A27:B32"/>
    <mergeCell ref="D27:E27"/>
    <mergeCell ref="D28:E28"/>
    <mergeCell ref="D29:E29"/>
    <mergeCell ref="D30:E30"/>
    <mergeCell ref="D31:E31"/>
    <mergeCell ref="D32:E32"/>
    <mergeCell ref="C270:E270"/>
    <mergeCell ref="A5:C5"/>
    <mergeCell ref="D5:E5"/>
    <mergeCell ref="A6:B7"/>
    <mergeCell ref="E6:E7"/>
    <mergeCell ref="A8:B9"/>
    <mergeCell ref="E8:E9"/>
    <mergeCell ref="A1:E1"/>
    <mergeCell ref="A2:E2"/>
    <mergeCell ref="A3:C3"/>
    <mergeCell ref="D3:E3"/>
    <mergeCell ref="A4:C4"/>
    <mergeCell ref="D4:E4"/>
    <mergeCell ref="A15:B15"/>
    <mergeCell ref="A16:B16"/>
    <mergeCell ref="A17:B17"/>
    <mergeCell ref="A18:B18"/>
    <mergeCell ref="A19:B19"/>
    <mergeCell ref="A20:C20"/>
    <mergeCell ref="A10:B10"/>
    <mergeCell ref="A11:C11"/>
    <mergeCell ref="D11:E11"/>
    <mergeCell ref="A12:C12"/>
    <mergeCell ref="A13:B13"/>
  </mergeCells>
  <phoneticPr fontId="12"/>
  <dataValidations count="32">
    <dataValidation type="custom" imeMode="off" allowBlank="1" showInputMessage="1" showErrorMessage="1" error="1つだけ入力してください" sqref="B272:B274 B252:B256 B260:B261 B263:B264 B266:B267 B269:B270">
      <formula1>COUNTA($B$271:$B$274)&lt;2</formula1>
    </dataValidation>
    <dataValidation type="list" allowBlank="1" sqref="D12">
      <formula1>"土工,舗装工,法面工,地盤改良工,河川浚渫,舗装工（修繕工）,浚渫工（港湾）,基礎工（港湾）,ブロック据付工（港湾）"</formula1>
    </dataValidation>
    <dataValidation type="list" allowBlank="1" showInputMessage="1" sqref="D123">
      <formula1>"レンタル会社,測量会社,コンサル会社"</formula1>
    </dataValidation>
    <dataValidation type="list" allowBlank="1" showInputMessage="1" showErrorMessage="1" sqref="D111">
      <formula1>"UAV,TLS,ULS ,施工履歴データ,その他(TS等)"</formula1>
    </dataValidation>
    <dataValidation type="list" allowBlank="1" showInputMessage="1" sqref="D47">
      <formula1>"UAV,TLS,UAV搭載LS（ULS),その他(TS等)"</formula1>
    </dataValidation>
    <dataValidation type="custom" imeMode="off" allowBlank="1" showInputMessage="1" showErrorMessage="1" error="1つだけ入力してください" sqref="B247:B251">
      <formula1>COUNTA($B$247:$B$251)&lt;2</formula1>
    </dataValidation>
    <dataValidation type="custom" imeMode="off" allowBlank="1" showInputMessage="1" showErrorMessage="1" error="1つだけ入力してください" sqref="B242:B246">
      <formula1>COUNTA($B$242:$B$246)&lt;2</formula1>
    </dataValidation>
    <dataValidation type="custom" imeMode="off" allowBlank="1" showInputMessage="1" showErrorMessage="1" error="1つだけ入力してください" sqref="B232:B236">
      <formula1>COUNTA($B$232:$B$236)&lt;2</formula1>
    </dataValidation>
    <dataValidation type="custom" imeMode="off" allowBlank="1" showInputMessage="1" showErrorMessage="1" error="1つだけ入力してください" sqref="B237:B241">
      <formula1>COUNTA($B$237:$B$241)&lt;2</formula1>
    </dataValidation>
    <dataValidation type="list" allowBlank="1" showInputMessage="1" showErrorMessage="1" sqref="D127">
      <formula1>"利用した,利用していない"</formula1>
    </dataValidation>
    <dataValidation type="list" allowBlank="1" showInputMessage="1" showErrorMessage="1" sqref="D110">
      <formula1>"３Dでない通常の出来形計測は自社で行っていた,３Dでない通常の出来形計測は外注していた"</formula1>
    </dataValidation>
    <dataValidation type="list" allowBlank="1" sqref="D82">
      <formula1>"ｸﾛｰﾗ　.0.5m3,ｸﾛｰﾗ　.0.8m3,ｸﾛｰﾗ　.1.4m3,普通　3t,普通　6t,普通　18t,湿地　10t,湿地　13t,湿地　16t,2.8m,3.1m,3.4m"</formula1>
    </dataValidation>
    <dataValidation type="list" allowBlank="1" showInputMessage="1" showErrorMessage="1" sqref="D78 D83 D86 D91 D94 D99">
      <formula1>"自社,レンタル会社,機器メーカー"</formula1>
    </dataValidation>
    <dataValidation type="list" allowBlank="1" showInputMessage="1" showErrorMessage="1" sqref="D64 D48 D70 D121 D112">
      <formula1>"自社,外注"</formula1>
    </dataValidation>
    <dataValidation type="list" allowBlank="1" showInputMessage="1" sqref="D20">
      <formula1>"①,①②,①②③,①②③④,①②③④⑤,①②④,①②④⑤,③,　"</formula1>
    </dataValidation>
    <dataValidation type="list" allowBlank="1" showInputMessage="1" showErrorMessage="1" sqref="D53">
      <formula1>"UAV,TLS,その他(TS等)"</formula1>
    </dataValidation>
    <dataValidation type="list" allowBlank="1" showInputMessage="1" showErrorMessage="1" sqref="D117 D54 D59">
      <formula1>"自社保有,レンタル"</formula1>
    </dataValidation>
    <dataValidation type="list" allowBlank="1" showInputMessage="1" showErrorMessage="1" sqref="D128:D130 D55:D56 D60:D61 D65:D66 D71 D75:D76 D49 D118:D119 D113">
      <formula1>"レンタル会社,測量会社,コンサル会社"</formula1>
    </dataValidation>
    <dataValidation type="list" allowBlank="1" showInputMessage="1" showErrorMessage="1" sqref="D45">
      <formula1>"自社,外注(一部または全部)"</formula1>
    </dataValidation>
    <dataValidation type="list" allowBlank="1" showInputMessage="1" showErrorMessage="1" sqref="D44">
      <formula1>"３Dでない通常の起工測量は自社で行っていた,３Dでない通常の起工測量は外注していた"</formula1>
    </dataValidation>
    <dataValidation type="list" allowBlank="1" sqref="D10">
      <formula1>"河川,砂防,海岸,道路,下水道,急傾斜,港湾,農村,治山,林道,漁港,水道,その他"</formula1>
    </dataValidation>
    <dataValidation type="decimal" operator="greaterThanOrEqual" allowBlank="1" showInputMessage="1" showErrorMessage="1" sqref="D51:D52 D221:D226 D63 D67 D124 D77 D84:D85 D92:D93 D58 D108:D109 D73:D74 D120 D115:D116 D131 D100:D101 D138:D143 D175:D179 D153:D164 D181:D187 D199:D204 D206:D210">
      <formula1>0</formula1>
    </dataValidation>
    <dataValidation type="list" allowBlank="1" sqref="D125:D126 D122">
      <formula1>$I$45:$I$56</formula1>
    </dataValidation>
    <dataValidation type="list" allowBlank="1" sqref="D80">
      <formula1>$I$79:$I$85</formula1>
    </dataValidation>
    <dataValidation type="list" allowBlank="1" sqref="D81 D89 D97">
      <formula1>$J$80:$J$85</formula1>
    </dataValidation>
    <dataValidation type="list" allowBlank="1" sqref="D103 D95">
      <formula1>$H$79:$H$85</formula1>
    </dataValidation>
    <dataValidation type="list" allowBlank="1" sqref="D88 D96 D104">
      <formula1>$I$79:$I$82</formula1>
    </dataValidation>
    <dataValidation type="list" allowBlank="1" sqref="D105">
      <formula1>$J$79:$J$84</formula1>
    </dataValidation>
    <dataValidation type="list" allowBlank="1" sqref="D90 D98 D106">
      <formula1>$K$79:$K$108</formula1>
    </dataValidation>
    <dataValidation type="list" allowBlank="1" sqref="C13:D17">
      <formula1>$H$12:$H$31</formula1>
    </dataValidation>
    <dataValidation type="list" allowBlank="1" sqref="C18:D19 C21:C25">
      <formula1>$H$12:$H$32</formula1>
    </dataValidation>
    <dataValidation type="list" allowBlank="1" sqref="E21:E25">
      <formula1>$I$12:$I$31</formula1>
    </dataValidation>
  </dataValidations>
  <printOptions horizontalCentered="1" verticalCentered="1"/>
  <pageMargins left="0.11811023622047245" right="0.11811023622047245" top="0.15748031496062992" bottom="0" header="0.31496062992125984" footer="0.31496062992125984"/>
  <pageSetup paperSize="9" scale="65" fitToHeight="0" orientation="portrait" r:id="rId1"/>
  <headerFooter>
    <oddFooter>&amp;C&amp;P／&amp;N</oddFooter>
  </headerFooter>
  <rowBreaks count="3" manualBreakCount="3">
    <brk id="150" max="4" man="1"/>
    <brk id="197" max="4" man="1"/>
    <brk id="25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Option Button 283">
              <controlPr defaultSize="0" autoPict="0">
                <anchor moveWithCells="1">
                  <from>
                    <xdr:col>3</xdr:col>
                    <xdr:colOff>190500</xdr:colOff>
                    <xdr:row>10</xdr:row>
                    <xdr:rowOff>19050</xdr:rowOff>
                  </from>
                  <to>
                    <xdr:col>3</xdr:col>
                    <xdr:colOff>1381125</xdr:colOff>
                    <xdr:row>11</xdr:row>
                    <xdr:rowOff>0</xdr:rowOff>
                  </to>
                </anchor>
              </controlPr>
            </control>
          </mc:Choice>
        </mc:AlternateContent>
        <mc:AlternateContent xmlns:mc="http://schemas.openxmlformats.org/markup-compatibility/2006">
          <mc:Choice Requires="x14">
            <control shapeId="37890" r:id="rId5" name="Option Button 285">
              <controlPr defaultSize="0" autoPict="0">
                <anchor moveWithCells="1">
                  <from>
                    <xdr:col>3</xdr:col>
                    <xdr:colOff>1485900</xdr:colOff>
                    <xdr:row>10</xdr:row>
                    <xdr:rowOff>19050</xdr:rowOff>
                  </from>
                  <to>
                    <xdr:col>3</xdr:col>
                    <xdr:colOff>2924175</xdr:colOff>
                    <xdr:row>10</xdr:row>
                    <xdr:rowOff>257175</xdr:rowOff>
                  </to>
                </anchor>
              </controlPr>
            </control>
          </mc:Choice>
        </mc:AlternateContent>
        <mc:AlternateContent xmlns:mc="http://schemas.openxmlformats.org/markup-compatibility/2006">
          <mc:Choice Requires="x14">
            <control shapeId="37891" r:id="rId6" name="Option Button 286">
              <controlPr defaultSize="0" autoPict="0">
                <anchor moveWithCells="1">
                  <from>
                    <xdr:col>3</xdr:col>
                    <xdr:colOff>2895600</xdr:colOff>
                    <xdr:row>10</xdr:row>
                    <xdr:rowOff>19050</xdr:rowOff>
                  </from>
                  <to>
                    <xdr:col>4</xdr:col>
                    <xdr:colOff>990600</xdr:colOff>
                    <xdr:row>11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x14:formula1>
            <xm:f>リスト!$A$2:$A$10</xm:f>
          </x14:formula1>
          <xm:sqref>D41:E41</xm:sqref>
        </x14:dataValidation>
        <x14:dataValidation type="list" allowBlank="1">
          <x14:formula1>
            <xm:f>リスト!$A$52:$A$60</xm:f>
          </x14:formula1>
          <xm:sqref>C228:E228</xm:sqref>
        </x14:dataValidation>
        <x14:dataValidation type="list" allowBlank="1">
          <x14:formula1>
            <xm:f>リスト!$A$62:$A$70</xm:f>
          </x14:formula1>
          <xm:sqref>C230:E230</xm:sqref>
        </x14:dataValidation>
        <x14:dataValidation type="list" allowBlank="1">
          <x14:formula1>
            <xm:f>リスト!$A$82:$A$90</xm:f>
          </x14:formula1>
          <xm:sqref>A307:E307</xm:sqref>
        </x14:dataValidation>
        <x14:dataValidation type="list" allowBlank="1">
          <x14:formula1>
            <xm:f>リスト!$A$92:$A$100</xm:f>
          </x14:formula1>
          <xm:sqref>A312:E312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0000"/>
  </sheetPr>
  <dimension ref="A1:L364"/>
  <sheetViews>
    <sheetView tabSelected="1" view="pageBreakPreview" zoomScale="75" zoomScaleNormal="100" zoomScaleSheetLayoutView="75" workbookViewId="0">
      <selection activeCell="D12" sqref="D12"/>
    </sheetView>
  </sheetViews>
  <sheetFormatPr defaultColWidth="9" defaultRowHeight="13.5" outlineLevelRow="1" x14ac:dyDescent="0.15"/>
  <cols>
    <col min="1" max="1" width="19.25" style="8" customWidth="1"/>
    <col min="2" max="2" width="3.375" style="8" customWidth="1"/>
    <col min="3" max="3" width="27.25" style="8" customWidth="1"/>
    <col min="4" max="4" width="40.625" style="8" customWidth="1"/>
    <col min="5" max="5" width="43.25" style="8" customWidth="1"/>
    <col min="6" max="7" width="9" style="8"/>
    <col min="8" max="12" width="21.125" style="8" customWidth="1"/>
    <col min="13" max="16384" width="9" style="8"/>
  </cols>
  <sheetData>
    <row r="1" spans="1:9" ht="45" customHeight="1" x14ac:dyDescent="0.15">
      <c r="A1" s="284" t="s">
        <v>615</v>
      </c>
      <c r="B1" s="285"/>
      <c r="C1" s="285"/>
      <c r="D1" s="285"/>
      <c r="E1" s="286"/>
    </row>
    <row r="2" spans="1:9" ht="18" thickBot="1" x14ac:dyDescent="0.2">
      <c r="A2" s="287" t="s">
        <v>19</v>
      </c>
      <c r="B2" s="287"/>
      <c r="C2" s="287"/>
      <c r="D2" s="288"/>
      <c r="E2" s="288"/>
    </row>
    <row r="3" spans="1:9" x14ac:dyDescent="0.15">
      <c r="A3" s="289" t="s">
        <v>427</v>
      </c>
      <c r="B3" s="290"/>
      <c r="C3" s="290"/>
      <c r="D3" s="291"/>
      <c r="E3" s="292"/>
      <c r="H3" s="9" t="s">
        <v>482</v>
      </c>
    </row>
    <row r="4" spans="1:9" hidden="1" outlineLevel="1" x14ac:dyDescent="0.15">
      <c r="A4" s="289" t="s">
        <v>20</v>
      </c>
      <c r="B4" s="290"/>
      <c r="C4" s="290"/>
      <c r="D4" s="293" t="s">
        <v>224</v>
      </c>
      <c r="E4" s="294"/>
      <c r="H4" s="9" t="s">
        <v>483</v>
      </c>
    </row>
    <row r="5" spans="1:9" ht="14.25" collapsed="1" thickBot="1" x14ac:dyDescent="0.2">
      <c r="A5" s="272" t="s">
        <v>21</v>
      </c>
      <c r="B5" s="273"/>
      <c r="C5" s="273"/>
      <c r="D5" s="274"/>
      <c r="E5" s="275"/>
      <c r="H5" s="79" t="s">
        <v>462</v>
      </c>
    </row>
    <row r="6" spans="1:9" x14ac:dyDescent="0.15">
      <c r="A6" s="276" t="s">
        <v>22</v>
      </c>
      <c r="B6" s="277"/>
      <c r="C6" s="230" t="s">
        <v>23</v>
      </c>
      <c r="D6" s="162"/>
      <c r="E6" s="280" t="s">
        <v>571</v>
      </c>
      <c r="H6" s="79" t="s">
        <v>484</v>
      </c>
    </row>
    <row r="7" spans="1:9" x14ac:dyDescent="0.15">
      <c r="A7" s="278"/>
      <c r="B7" s="279"/>
      <c r="C7" s="230" t="s">
        <v>24</v>
      </c>
      <c r="D7" s="162"/>
      <c r="E7" s="281"/>
      <c r="F7" s="8">
        <f>D7-D6</f>
        <v>0</v>
      </c>
      <c r="G7" s="8" t="s">
        <v>25</v>
      </c>
      <c r="H7" s="61" t="s">
        <v>485</v>
      </c>
    </row>
    <row r="8" spans="1:9" x14ac:dyDescent="0.15">
      <c r="A8" s="276" t="s">
        <v>26</v>
      </c>
      <c r="B8" s="277"/>
      <c r="C8" s="230" t="s">
        <v>23</v>
      </c>
      <c r="D8" s="162"/>
      <c r="E8" s="282" t="s">
        <v>572</v>
      </c>
      <c r="H8" s="61" t="s">
        <v>461</v>
      </c>
    </row>
    <row r="9" spans="1:9" x14ac:dyDescent="0.15">
      <c r="A9" s="278"/>
      <c r="B9" s="279"/>
      <c r="C9" s="230" t="s">
        <v>24</v>
      </c>
      <c r="D9" s="162"/>
      <c r="E9" s="283"/>
      <c r="F9" s="8">
        <f>D9-D8</f>
        <v>0</v>
      </c>
      <c r="G9" s="8" t="s">
        <v>25</v>
      </c>
      <c r="H9" s="9" t="s">
        <v>476</v>
      </c>
    </row>
    <row r="10" spans="1:9" ht="14.25" thickBot="1" x14ac:dyDescent="0.2">
      <c r="A10" s="272" t="s">
        <v>28</v>
      </c>
      <c r="B10" s="299"/>
      <c r="C10" s="94"/>
      <c r="D10" s="162"/>
      <c r="E10" s="227" t="s">
        <v>29</v>
      </c>
      <c r="H10" s="9" t="s">
        <v>486</v>
      </c>
    </row>
    <row r="11" spans="1:9" ht="21" customHeight="1" thickBot="1" x14ac:dyDescent="0.2">
      <c r="A11" s="300" t="s">
        <v>30</v>
      </c>
      <c r="B11" s="301"/>
      <c r="C11" s="302"/>
      <c r="D11" s="303"/>
      <c r="E11" s="304"/>
    </row>
    <row r="12" spans="1:9" ht="15" customHeight="1" x14ac:dyDescent="0.15">
      <c r="A12" s="272" t="s">
        <v>505</v>
      </c>
      <c r="B12" s="273"/>
      <c r="C12" s="305"/>
      <c r="D12" s="163" t="s">
        <v>509</v>
      </c>
      <c r="E12" s="244" t="s">
        <v>519</v>
      </c>
      <c r="H12" s="9"/>
      <c r="I12" s="9"/>
    </row>
    <row r="13" spans="1:9" ht="15" hidden="1" customHeight="1" x14ac:dyDescent="0.15">
      <c r="A13" s="306" t="s">
        <v>31</v>
      </c>
      <c r="B13" s="307"/>
      <c r="C13" s="45" t="s">
        <v>35</v>
      </c>
      <c r="D13" s="163" t="s">
        <v>35</v>
      </c>
      <c r="E13" s="245"/>
      <c r="H13" s="9" t="s">
        <v>32</v>
      </c>
      <c r="I13" s="9" t="s">
        <v>33</v>
      </c>
    </row>
    <row r="14" spans="1:9" ht="15" hidden="1" customHeight="1" x14ac:dyDescent="0.15">
      <c r="A14" s="306" t="s">
        <v>34</v>
      </c>
      <c r="B14" s="307"/>
      <c r="C14" s="45" t="s">
        <v>43</v>
      </c>
      <c r="D14" s="163" t="s">
        <v>43</v>
      </c>
      <c r="E14" s="245"/>
      <c r="H14" s="9" t="s">
        <v>35</v>
      </c>
      <c r="I14" s="9" t="s">
        <v>36</v>
      </c>
    </row>
    <row r="15" spans="1:9" ht="15" hidden="1" customHeight="1" x14ac:dyDescent="0.15">
      <c r="A15" s="272"/>
      <c r="B15" s="295"/>
      <c r="C15" s="45" t="s">
        <v>37</v>
      </c>
      <c r="D15" s="163" t="s">
        <v>37</v>
      </c>
      <c r="E15" s="245"/>
      <c r="H15" s="9" t="s">
        <v>37</v>
      </c>
      <c r="I15" s="9" t="s">
        <v>38</v>
      </c>
    </row>
    <row r="16" spans="1:9" ht="15" hidden="1" customHeight="1" x14ac:dyDescent="0.15">
      <c r="A16" s="272"/>
      <c r="B16" s="295"/>
      <c r="C16" s="45" t="s">
        <v>39</v>
      </c>
      <c r="D16" s="163" t="s">
        <v>39</v>
      </c>
      <c r="E16" s="245"/>
      <c r="H16" s="9" t="s">
        <v>564</v>
      </c>
      <c r="I16" s="9" t="s">
        <v>40</v>
      </c>
    </row>
    <row r="17" spans="1:9" ht="15" hidden="1" customHeight="1" x14ac:dyDescent="0.15">
      <c r="A17" s="272"/>
      <c r="B17" s="295"/>
      <c r="C17" s="67" t="s">
        <v>41</v>
      </c>
      <c r="D17" s="164" t="s">
        <v>41</v>
      </c>
      <c r="E17" s="245"/>
      <c r="H17" s="9" t="s">
        <v>565</v>
      </c>
      <c r="I17" s="9" t="s">
        <v>42</v>
      </c>
    </row>
    <row r="18" spans="1:9" ht="15" hidden="1" customHeight="1" x14ac:dyDescent="0.15">
      <c r="A18" s="272"/>
      <c r="B18" s="295"/>
      <c r="C18" s="68"/>
      <c r="D18" s="165"/>
      <c r="E18" s="245"/>
      <c r="H18" s="9" t="s">
        <v>566</v>
      </c>
      <c r="I18" s="9" t="s">
        <v>559</v>
      </c>
    </row>
    <row r="19" spans="1:9" ht="15" hidden="1" customHeight="1" x14ac:dyDescent="0.15">
      <c r="A19" s="272"/>
      <c r="B19" s="295"/>
      <c r="C19" s="69"/>
      <c r="D19" s="166"/>
      <c r="E19" s="245"/>
      <c r="H19" s="9" t="s">
        <v>41</v>
      </c>
      <c r="I19" s="9"/>
    </row>
    <row r="20" spans="1:9" ht="15" customHeight="1" x14ac:dyDescent="0.15">
      <c r="A20" s="296" t="s">
        <v>430</v>
      </c>
      <c r="B20" s="297"/>
      <c r="C20" s="298"/>
      <c r="D20" s="167"/>
      <c r="E20" s="246" t="s">
        <v>431</v>
      </c>
      <c r="H20" s="9" t="s">
        <v>560</v>
      </c>
      <c r="I20" s="9"/>
    </row>
    <row r="21" spans="1:9" x14ac:dyDescent="0.15">
      <c r="A21" s="308" t="s">
        <v>46</v>
      </c>
      <c r="B21" s="309"/>
      <c r="C21" s="248" t="s">
        <v>32</v>
      </c>
      <c r="D21" s="168"/>
      <c r="E21" s="228" t="s">
        <v>38</v>
      </c>
      <c r="H21" s="9" t="s">
        <v>44</v>
      </c>
      <c r="I21" s="9"/>
    </row>
    <row r="22" spans="1:9" x14ac:dyDescent="0.15">
      <c r="A22" s="310"/>
      <c r="B22" s="311"/>
      <c r="C22" s="248" t="s">
        <v>35</v>
      </c>
      <c r="D22" s="168"/>
      <c r="E22" s="228" t="s">
        <v>38</v>
      </c>
      <c r="H22" s="9" t="s">
        <v>43</v>
      </c>
      <c r="I22" s="9"/>
    </row>
    <row r="23" spans="1:9" x14ac:dyDescent="0.15">
      <c r="A23" s="310"/>
      <c r="B23" s="311"/>
      <c r="C23" s="248" t="s">
        <v>43</v>
      </c>
      <c r="D23" s="168"/>
      <c r="E23" s="228" t="s">
        <v>36</v>
      </c>
      <c r="H23" s="9" t="s">
        <v>623</v>
      </c>
      <c r="I23" s="9"/>
    </row>
    <row r="24" spans="1:9" x14ac:dyDescent="0.15">
      <c r="A24" s="310"/>
      <c r="B24" s="311"/>
      <c r="C24" s="248"/>
      <c r="D24" s="168"/>
      <c r="E24" s="228"/>
      <c r="H24" s="9" t="s">
        <v>45</v>
      </c>
      <c r="I24" s="9"/>
    </row>
    <row r="25" spans="1:9" x14ac:dyDescent="0.15">
      <c r="A25" s="310"/>
      <c r="B25" s="311"/>
      <c r="C25" s="248"/>
      <c r="D25" s="168"/>
      <c r="E25" s="229"/>
      <c r="H25" s="9" t="s">
        <v>47</v>
      </c>
      <c r="I25" s="9"/>
    </row>
    <row r="26" spans="1:9" ht="14.25" thickBot="1" x14ac:dyDescent="0.2">
      <c r="A26" s="312" t="s">
        <v>573</v>
      </c>
      <c r="B26" s="313"/>
      <c r="C26" s="314"/>
      <c r="D26" s="169"/>
      <c r="E26" s="247" t="s">
        <v>33</v>
      </c>
      <c r="H26" s="9" t="s">
        <v>460</v>
      </c>
      <c r="I26" s="9"/>
    </row>
    <row r="27" spans="1:9" x14ac:dyDescent="0.15">
      <c r="A27" s="315" t="s">
        <v>491</v>
      </c>
      <c r="B27" s="316"/>
      <c r="C27" s="66" t="s">
        <v>426</v>
      </c>
      <c r="D27" s="293"/>
      <c r="E27" s="321"/>
      <c r="H27" s="9" t="s">
        <v>558</v>
      </c>
      <c r="I27" s="9"/>
    </row>
    <row r="28" spans="1:9" x14ac:dyDescent="0.15">
      <c r="A28" s="317"/>
      <c r="B28" s="318"/>
      <c r="C28" s="66" t="s">
        <v>48</v>
      </c>
      <c r="D28" s="293"/>
      <c r="E28" s="294"/>
      <c r="H28" s="9" t="s">
        <v>561</v>
      </c>
      <c r="I28" s="9"/>
    </row>
    <row r="29" spans="1:9" hidden="1" x14ac:dyDescent="0.15">
      <c r="A29" s="317"/>
      <c r="B29" s="318"/>
      <c r="C29" s="66" t="s">
        <v>49</v>
      </c>
      <c r="D29" s="293"/>
      <c r="E29" s="294"/>
      <c r="H29" s="9" t="s">
        <v>562</v>
      </c>
      <c r="I29" s="9"/>
    </row>
    <row r="30" spans="1:9" x14ac:dyDescent="0.15">
      <c r="A30" s="317"/>
      <c r="B30" s="318"/>
      <c r="C30" s="66" t="s">
        <v>50</v>
      </c>
      <c r="D30" s="293"/>
      <c r="E30" s="294"/>
      <c r="H30" s="9" t="s">
        <v>563</v>
      </c>
      <c r="I30" s="9"/>
    </row>
    <row r="31" spans="1:9" ht="14.25" thickBot="1" x14ac:dyDescent="0.2">
      <c r="A31" s="317"/>
      <c r="B31" s="318"/>
      <c r="C31" s="66" t="s">
        <v>51</v>
      </c>
      <c r="D31" s="322"/>
      <c r="E31" s="323"/>
      <c r="H31" s="9" t="s">
        <v>624</v>
      </c>
      <c r="I31" s="9"/>
    </row>
    <row r="32" spans="1:9" ht="14.25" hidden="1" customHeight="1" thickBot="1" x14ac:dyDescent="0.2">
      <c r="A32" s="319"/>
      <c r="B32" s="320"/>
      <c r="C32" s="66" t="s">
        <v>52</v>
      </c>
      <c r="D32" s="324"/>
      <c r="E32" s="325"/>
      <c r="H32" s="9" t="s">
        <v>625</v>
      </c>
      <c r="I32" s="9"/>
    </row>
    <row r="33" spans="1:10" ht="18" hidden="1" customHeight="1" thickBot="1" x14ac:dyDescent="0.2">
      <c r="A33" s="326" t="s">
        <v>53</v>
      </c>
      <c r="B33" s="287"/>
      <c r="C33" s="287"/>
      <c r="D33" s="345"/>
      <c r="E33" s="346"/>
    </row>
    <row r="34" spans="1:10" ht="13.5" hidden="1" customHeight="1" outlineLevel="1" x14ac:dyDescent="0.15">
      <c r="A34" s="98" t="s">
        <v>54</v>
      </c>
      <c r="B34" s="13"/>
      <c r="C34" s="11" t="s">
        <v>55</v>
      </c>
      <c r="D34" s="12">
        <v>13760</v>
      </c>
      <c r="E34" s="99"/>
    </row>
    <row r="35" spans="1:10" ht="13.5" hidden="1" customHeight="1" outlineLevel="1" x14ac:dyDescent="0.15">
      <c r="A35" s="98"/>
      <c r="B35" s="13"/>
      <c r="C35" s="11" t="s">
        <v>56</v>
      </c>
      <c r="D35" s="10">
        <v>14140</v>
      </c>
      <c r="E35" s="100"/>
    </row>
    <row r="36" spans="1:10" ht="13.5" hidden="1" customHeight="1" outlineLevel="1" x14ac:dyDescent="0.15">
      <c r="A36" s="98"/>
      <c r="B36" s="13"/>
      <c r="C36" s="13"/>
      <c r="D36" s="14"/>
      <c r="E36" s="101"/>
    </row>
    <row r="37" spans="1:10" ht="13.5" hidden="1" customHeight="1" outlineLevel="1" x14ac:dyDescent="0.15">
      <c r="A37" s="102" t="s">
        <v>57</v>
      </c>
      <c r="B37" s="72"/>
      <c r="C37" s="15" t="s">
        <v>58</v>
      </c>
      <c r="D37" s="16">
        <f>D35-D34</f>
        <v>380</v>
      </c>
      <c r="E37" s="100" t="s">
        <v>59</v>
      </c>
    </row>
    <row r="38" spans="1:10" ht="13.5" hidden="1" customHeight="1" outlineLevel="1" x14ac:dyDescent="0.15">
      <c r="A38" s="102" t="s">
        <v>60</v>
      </c>
      <c r="B38" s="72"/>
      <c r="C38" s="65"/>
      <c r="D38" s="16">
        <f>ROUNDUP(D37/20,0)</f>
        <v>19</v>
      </c>
      <c r="E38" s="100" t="s">
        <v>61</v>
      </c>
    </row>
    <row r="39" spans="1:10" ht="182.25" hidden="1" customHeight="1" x14ac:dyDescent="0.15">
      <c r="A39" s="347" t="s">
        <v>62</v>
      </c>
      <c r="B39" s="348"/>
      <c r="C39" s="351" t="s">
        <v>63</v>
      </c>
      <c r="D39" s="354" t="s">
        <v>428</v>
      </c>
      <c r="E39" s="355"/>
    </row>
    <row r="40" spans="1:10" ht="24" hidden="1" customHeight="1" x14ac:dyDescent="0.15">
      <c r="A40" s="343"/>
      <c r="B40" s="344"/>
      <c r="C40" s="352"/>
      <c r="D40" s="356" t="s">
        <v>64</v>
      </c>
      <c r="E40" s="357"/>
    </row>
    <row r="41" spans="1:10" ht="52.5" hidden="1" customHeight="1" thickBot="1" x14ac:dyDescent="0.2">
      <c r="A41" s="349"/>
      <c r="B41" s="350"/>
      <c r="C41" s="353"/>
      <c r="D41" s="358"/>
      <c r="E41" s="359"/>
    </row>
    <row r="42" spans="1:10" ht="24" customHeight="1" x14ac:dyDescent="0.15">
      <c r="A42" s="326" t="s">
        <v>574</v>
      </c>
      <c r="B42" s="287"/>
      <c r="C42" s="287"/>
      <c r="D42" s="287"/>
      <c r="E42" s="327"/>
    </row>
    <row r="43" spans="1:10" ht="18.75" customHeight="1" thickBot="1" x14ac:dyDescent="0.2">
      <c r="A43" s="328" t="s">
        <v>575</v>
      </c>
      <c r="B43" s="329"/>
      <c r="C43" s="329"/>
      <c r="D43" s="329"/>
      <c r="E43" s="330"/>
    </row>
    <row r="44" spans="1:10" ht="20.25" hidden="1" customHeight="1" x14ac:dyDescent="0.15">
      <c r="A44" s="331" t="s">
        <v>66</v>
      </c>
      <c r="B44" s="332"/>
      <c r="C44" s="333"/>
      <c r="D44" s="83"/>
      <c r="E44" s="103" t="s">
        <v>429</v>
      </c>
      <c r="H44" s="17" t="s">
        <v>67</v>
      </c>
      <c r="I44" s="17" t="s">
        <v>68</v>
      </c>
      <c r="J44" s="17" t="s">
        <v>463</v>
      </c>
    </row>
    <row r="45" spans="1:10" ht="18.75" hidden="1" customHeight="1" thickBot="1" x14ac:dyDescent="0.2">
      <c r="A45" s="334" t="s">
        <v>69</v>
      </c>
      <c r="B45" s="335"/>
      <c r="C45" s="336"/>
      <c r="D45" s="80"/>
      <c r="E45" s="104" t="s">
        <v>429</v>
      </c>
      <c r="H45" s="9"/>
      <c r="I45" s="9"/>
      <c r="J45" s="9"/>
    </row>
    <row r="46" spans="1:10" ht="20.25" hidden="1" customHeight="1" thickBot="1" x14ac:dyDescent="0.2">
      <c r="A46" s="105" t="s">
        <v>422</v>
      </c>
      <c r="B46" s="73"/>
      <c r="C46" s="43" t="s">
        <v>464</v>
      </c>
      <c r="D46" s="137"/>
      <c r="E46" s="110" t="s">
        <v>425</v>
      </c>
      <c r="H46" s="9" t="s">
        <v>71</v>
      </c>
      <c r="I46" s="9" t="s">
        <v>72</v>
      </c>
      <c r="J46" s="9"/>
    </row>
    <row r="47" spans="1:10" ht="20.25" customHeight="1" thickTop="1" x14ac:dyDescent="0.15">
      <c r="A47" s="337" t="s">
        <v>548</v>
      </c>
      <c r="B47" s="338"/>
      <c r="C47" s="84" t="s">
        <v>477</v>
      </c>
      <c r="D47" s="190"/>
      <c r="E47" s="191" t="s">
        <v>429</v>
      </c>
      <c r="H47" s="9" t="s">
        <v>73</v>
      </c>
      <c r="I47" s="9" t="s">
        <v>74</v>
      </c>
    </row>
    <row r="48" spans="1:10" ht="20.25" customHeight="1" x14ac:dyDescent="0.15">
      <c r="A48" s="339"/>
      <c r="B48" s="340"/>
      <c r="C48" s="39" t="s">
        <v>488</v>
      </c>
      <c r="D48" s="171"/>
      <c r="E48" s="192" t="s">
        <v>429</v>
      </c>
      <c r="H48" s="9" t="s">
        <v>76</v>
      </c>
      <c r="I48" s="9" t="s">
        <v>77</v>
      </c>
    </row>
    <row r="49" spans="1:9" ht="20.25" hidden="1" customHeight="1" outlineLevel="1" x14ac:dyDescent="0.15">
      <c r="A49" s="339"/>
      <c r="B49" s="340"/>
      <c r="C49" s="127" t="s">
        <v>78</v>
      </c>
      <c r="D49" s="171" t="s">
        <v>253</v>
      </c>
      <c r="E49" s="192" t="s">
        <v>429</v>
      </c>
      <c r="H49" s="9" t="s">
        <v>80</v>
      </c>
      <c r="I49" s="9" t="s">
        <v>81</v>
      </c>
    </row>
    <row r="50" spans="1:9" ht="20.25" customHeight="1" collapsed="1" x14ac:dyDescent="0.15">
      <c r="A50" s="339"/>
      <c r="B50" s="340"/>
      <c r="C50" s="85" t="s">
        <v>495</v>
      </c>
      <c r="D50" s="171"/>
      <c r="E50" s="193" t="s">
        <v>492</v>
      </c>
      <c r="H50" s="9" t="s">
        <v>83</v>
      </c>
      <c r="I50" s="9" t="s">
        <v>84</v>
      </c>
    </row>
    <row r="51" spans="1:9" ht="20.25" hidden="1" customHeight="1" outlineLevel="1" x14ac:dyDescent="0.15">
      <c r="A51" s="339"/>
      <c r="B51" s="340"/>
      <c r="C51" s="44" t="s">
        <v>481</v>
      </c>
      <c r="D51" s="194"/>
      <c r="E51" s="195" t="s">
        <v>70</v>
      </c>
      <c r="H51" s="9" t="s">
        <v>87</v>
      </c>
      <c r="I51" s="9" t="s">
        <v>88</v>
      </c>
    </row>
    <row r="52" spans="1:9" ht="24.75" customHeight="1" collapsed="1" thickBot="1" x14ac:dyDescent="0.2">
      <c r="A52" s="341"/>
      <c r="B52" s="342"/>
      <c r="C52" s="174" t="s">
        <v>493</v>
      </c>
      <c r="D52" s="196"/>
      <c r="E52" s="197" t="s">
        <v>506</v>
      </c>
      <c r="H52" s="9"/>
      <c r="I52" s="9" t="s">
        <v>90</v>
      </c>
    </row>
    <row r="53" spans="1:9" ht="20.25" hidden="1" customHeight="1" thickTop="1" x14ac:dyDescent="0.15">
      <c r="A53" s="128"/>
      <c r="B53" s="129"/>
      <c r="C53" s="120" t="s">
        <v>91</v>
      </c>
      <c r="D53" s="198"/>
      <c r="E53" s="199" t="s">
        <v>429</v>
      </c>
      <c r="H53" s="9"/>
      <c r="I53" s="9" t="s">
        <v>92</v>
      </c>
    </row>
    <row r="54" spans="1:9" ht="20.25" hidden="1" customHeight="1" x14ac:dyDescent="0.15">
      <c r="A54" s="109"/>
      <c r="B54" s="46"/>
      <c r="C54" s="121" t="s">
        <v>75</v>
      </c>
      <c r="D54" s="171"/>
      <c r="E54" s="192" t="s">
        <v>429</v>
      </c>
      <c r="H54" s="9"/>
      <c r="I54" s="9" t="s">
        <v>93</v>
      </c>
    </row>
    <row r="55" spans="1:9" ht="20.25" hidden="1" customHeight="1" outlineLevel="1" x14ac:dyDescent="0.15">
      <c r="A55" s="109"/>
      <c r="B55" s="46"/>
      <c r="C55" s="121" t="s">
        <v>78</v>
      </c>
      <c r="D55" s="171" t="s">
        <v>253</v>
      </c>
      <c r="E55" s="192" t="s">
        <v>429</v>
      </c>
      <c r="H55" s="9"/>
      <c r="I55" s="9"/>
    </row>
    <row r="56" spans="1:9" ht="20.25" hidden="1" customHeight="1" collapsed="1" x14ac:dyDescent="0.15">
      <c r="A56" s="109"/>
      <c r="B56" s="46"/>
      <c r="C56" s="63" t="s">
        <v>82</v>
      </c>
      <c r="D56" s="171"/>
      <c r="E56" s="192" t="s">
        <v>429</v>
      </c>
      <c r="H56" s="9"/>
      <c r="I56" s="9"/>
    </row>
    <row r="57" spans="1:9" ht="20.25" hidden="1" customHeight="1" outlineLevel="1" x14ac:dyDescent="0.15">
      <c r="A57" s="109"/>
      <c r="B57" s="46"/>
      <c r="C57" s="64" t="s">
        <v>85</v>
      </c>
      <c r="D57" s="200" t="s">
        <v>225</v>
      </c>
      <c r="E57" s="195" t="s">
        <v>86</v>
      </c>
      <c r="H57" s="9"/>
      <c r="I57" s="9"/>
    </row>
    <row r="58" spans="1:9" ht="20.25" hidden="1" customHeight="1" collapsed="1" thickBot="1" x14ac:dyDescent="0.2">
      <c r="A58" s="109"/>
      <c r="B58" s="46"/>
      <c r="C58" s="44" t="s">
        <v>89</v>
      </c>
      <c r="D58" s="201"/>
      <c r="E58" s="202" t="s">
        <v>70</v>
      </c>
      <c r="H58" s="9"/>
      <c r="I58" s="9"/>
    </row>
    <row r="59" spans="1:9" ht="20.25" hidden="1" customHeight="1" thickTop="1" x14ac:dyDescent="0.15">
      <c r="A59" s="109"/>
      <c r="B59" s="46"/>
      <c r="C59" s="120" t="s">
        <v>94</v>
      </c>
      <c r="D59" s="198"/>
      <c r="E59" s="203" t="s">
        <v>429</v>
      </c>
      <c r="H59" s="9"/>
      <c r="I59" s="9"/>
    </row>
    <row r="60" spans="1:9" ht="20.25" hidden="1" customHeight="1" outlineLevel="1" x14ac:dyDescent="0.15">
      <c r="A60" s="109"/>
      <c r="B60" s="46"/>
      <c r="C60" s="121"/>
      <c r="D60" s="171"/>
      <c r="E60" s="192" t="s">
        <v>429</v>
      </c>
      <c r="H60" s="9"/>
      <c r="I60" s="9"/>
    </row>
    <row r="61" spans="1:9" ht="20.25" hidden="1" customHeight="1" collapsed="1" x14ac:dyDescent="0.15">
      <c r="A61" s="109"/>
      <c r="B61" s="46"/>
      <c r="C61" s="63" t="s">
        <v>82</v>
      </c>
      <c r="D61" s="171"/>
      <c r="E61" s="192" t="s">
        <v>429</v>
      </c>
      <c r="H61" s="9"/>
      <c r="I61" s="9"/>
    </row>
    <row r="62" spans="1:9" ht="20.25" hidden="1" customHeight="1" outlineLevel="1" x14ac:dyDescent="0.15">
      <c r="A62" s="109"/>
      <c r="B62" s="46"/>
      <c r="C62" s="64"/>
      <c r="D62" s="200" t="s">
        <v>226</v>
      </c>
      <c r="E62" s="192" t="s">
        <v>429</v>
      </c>
      <c r="H62" s="9"/>
      <c r="I62" s="9"/>
    </row>
    <row r="63" spans="1:9" ht="20.25" hidden="1" customHeight="1" collapsed="1" thickBot="1" x14ac:dyDescent="0.2">
      <c r="A63" s="109"/>
      <c r="B63" s="46"/>
      <c r="C63" s="37" t="s">
        <v>89</v>
      </c>
      <c r="D63" s="201"/>
      <c r="E63" s="202" t="s">
        <v>70</v>
      </c>
      <c r="H63" s="9"/>
      <c r="I63" s="9"/>
    </row>
    <row r="64" spans="1:9" ht="20.25" hidden="1" customHeight="1" thickTop="1" x14ac:dyDescent="0.15">
      <c r="A64" s="343" t="s">
        <v>96</v>
      </c>
      <c r="B64" s="344"/>
      <c r="C64" s="120" t="s">
        <v>97</v>
      </c>
      <c r="D64" s="198"/>
      <c r="E64" s="203" t="s">
        <v>429</v>
      </c>
      <c r="H64" s="9"/>
      <c r="I64" s="9"/>
    </row>
    <row r="65" spans="1:11" ht="20.25" hidden="1" customHeight="1" outlineLevel="1" x14ac:dyDescent="0.15">
      <c r="A65" s="343"/>
      <c r="B65" s="344"/>
      <c r="C65" s="121" t="s">
        <v>94</v>
      </c>
      <c r="D65" s="171" t="s">
        <v>253</v>
      </c>
      <c r="E65" s="192" t="s">
        <v>429</v>
      </c>
    </row>
    <row r="66" spans="1:11" ht="20.25" hidden="1" customHeight="1" collapsed="1" x14ac:dyDescent="0.15">
      <c r="A66" s="343"/>
      <c r="B66" s="344"/>
      <c r="C66" s="63" t="s">
        <v>82</v>
      </c>
      <c r="D66" s="171"/>
      <c r="E66" s="192" t="s">
        <v>429</v>
      </c>
    </row>
    <row r="67" spans="1:11" ht="20.25" hidden="1" customHeight="1" thickBot="1" x14ac:dyDescent="0.2">
      <c r="A67" s="343"/>
      <c r="B67" s="344"/>
      <c r="C67" s="40" t="s">
        <v>89</v>
      </c>
      <c r="D67" s="201"/>
      <c r="E67" s="202" t="s">
        <v>70</v>
      </c>
    </row>
    <row r="68" spans="1:11" ht="20.25" hidden="1" customHeight="1" outlineLevel="1" x14ac:dyDescent="0.15">
      <c r="A68" s="360" t="s">
        <v>549</v>
      </c>
      <c r="B68" s="361"/>
      <c r="C68" s="81" t="s">
        <v>99</v>
      </c>
      <c r="D68" s="204"/>
      <c r="E68" s="205"/>
    </row>
    <row r="69" spans="1:11" ht="20.25" hidden="1" customHeight="1" collapsed="1" thickTop="1" x14ac:dyDescent="0.15">
      <c r="A69" s="343"/>
      <c r="B69" s="344"/>
      <c r="C69" s="38" t="s">
        <v>423</v>
      </c>
      <c r="D69" s="206"/>
      <c r="E69" s="207" t="s">
        <v>425</v>
      </c>
    </row>
    <row r="70" spans="1:11" ht="20.25" customHeight="1" thickTop="1" x14ac:dyDescent="0.15">
      <c r="A70" s="343"/>
      <c r="B70" s="344"/>
      <c r="C70" s="39" t="s">
        <v>488</v>
      </c>
      <c r="D70" s="171"/>
      <c r="E70" s="192" t="s">
        <v>429</v>
      </c>
    </row>
    <row r="71" spans="1:11" ht="20.25" hidden="1" customHeight="1" outlineLevel="1" x14ac:dyDescent="0.15">
      <c r="A71" s="343"/>
      <c r="B71" s="344"/>
      <c r="C71" s="127" t="s">
        <v>78</v>
      </c>
      <c r="D71" s="171" t="s">
        <v>253</v>
      </c>
      <c r="E71" s="192" t="s">
        <v>429</v>
      </c>
    </row>
    <row r="72" spans="1:11" ht="20.25" customHeight="1" collapsed="1" x14ac:dyDescent="0.15">
      <c r="A72" s="343"/>
      <c r="B72" s="344"/>
      <c r="C72" s="85" t="s">
        <v>495</v>
      </c>
      <c r="D72" s="171"/>
      <c r="E72" s="199" t="s">
        <v>492</v>
      </c>
    </row>
    <row r="73" spans="1:11" ht="24.75" customHeight="1" thickBot="1" x14ac:dyDescent="0.2">
      <c r="A73" s="362"/>
      <c r="B73" s="363"/>
      <c r="C73" s="44" t="s">
        <v>481</v>
      </c>
      <c r="D73" s="208"/>
      <c r="E73" s="197" t="s">
        <v>506</v>
      </c>
    </row>
    <row r="74" spans="1:11" ht="23.25" hidden="1" customHeight="1" thickTop="1" x14ac:dyDescent="0.15">
      <c r="A74" s="343" t="s">
        <v>101</v>
      </c>
      <c r="B74" s="344"/>
      <c r="C74" s="175" t="s">
        <v>493</v>
      </c>
      <c r="D74" s="209"/>
      <c r="E74" s="210" t="s">
        <v>494</v>
      </c>
    </row>
    <row r="75" spans="1:11" ht="23.25" hidden="1" customHeight="1" outlineLevel="1" x14ac:dyDescent="0.15">
      <c r="A75" s="343"/>
      <c r="B75" s="344"/>
      <c r="C75" s="121" t="s">
        <v>100</v>
      </c>
      <c r="D75" s="211"/>
      <c r="E75" s="192" t="s">
        <v>95</v>
      </c>
    </row>
    <row r="76" spans="1:11" ht="23.25" hidden="1" customHeight="1" x14ac:dyDescent="0.15">
      <c r="A76" s="343"/>
      <c r="B76" s="344"/>
      <c r="C76" s="63" t="s">
        <v>82</v>
      </c>
      <c r="D76" s="171"/>
      <c r="E76" s="192" t="s">
        <v>429</v>
      </c>
    </row>
    <row r="77" spans="1:11" ht="23.25" hidden="1" customHeight="1" thickBot="1" x14ac:dyDescent="0.2">
      <c r="A77" s="343"/>
      <c r="B77" s="344"/>
      <c r="C77" s="44" t="s">
        <v>89</v>
      </c>
      <c r="D77" s="201"/>
      <c r="E77" s="202" t="s">
        <v>70</v>
      </c>
    </row>
    <row r="78" spans="1:11" ht="20.25" customHeight="1" thickTop="1" x14ac:dyDescent="0.15">
      <c r="A78" s="360" t="s">
        <v>576</v>
      </c>
      <c r="B78" s="361"/>
      <c r="C78" s="372" t="s">
        <v>546</v>
      </c>
      <c r="D78" s="212"/>
      <c r="E78" s="203" t="s">
        <v>429</v>
      </c>
      <c r="H78" s="18" t="s">
        <v>102</v>
      </c>
      <c r="I78" s="18" t="s">
        <v>103</v>
      </c>
      <c r="J78" s="18" t="s">
        <v>104</v>
      </c>
      <c r="K78" s="18" t="s">
        <v>105</v>
      </c>
    </row>
    <row r="79" spans="1:11" ht="20.25" customHeight="1" outlineLevel="1" x14ac:dyDescent="0.15">
      <c r="A79" s="343"/>
      <c r="B79" s="344"/>
      <c r="C79" s="372"/>
      <c r="D79" s="171"/>
      <c r="E79" s="214" t="s">
        <v>626</v>
      </c>
      <c r="H79" s="9"/>
      <c r="I79" s="19"/>
      <c r="J79" s="19"/>
      <c r="K79" s="19"/>
    </row>
    <row r="80" spans="1:11" ht="20.25" hidden="1" customHeight="1" outlineLevel="1" x14ac:dyDescent="0.15">
      <c r="A80" s="343"/>
      <c r="B80" s="344"/>
      <c r="C80" s="372"/>
      <c r="D80" s="213" t="s">
        <v>114</v>
      </c>
      <c r="E80" s="214" t="s">
        <v>107</v>
      </c>
      <c r="H80" s="9" t="s">
        <v>108</v>
      </c>
      <c r="I80" s="19" t="s">
        <v>109</v>
      </c>
      <c r="J80" s="19" t="s">
        <v>110</v>
      </c>
      <c r="K80" s="19" t="s">
        <v>111</v>
      </c>
    </row>
    <row r="81" spans="1:12" ht="20.25" customHeight="1" collapsed="1" x14ac:dyDescent="0.15">
      <c r="A81" s="343"/>
      <c r="B81" s="344"/>
      <c r="C81" s="372"/>
      <c r="D81" s="215"/>
      <c r="E81" s="214" t="s">
        <v>112</v>
      </c>
      <c r="H81" s="9" t="s">
        <v>113</v>
      </c>
      <c r="I81" s="19" t="s">
        <v>114</v>
      </c>
      <c r="J81" s="19" t="s">
        <v>115</v>
      </c>
      <c r="K81" s="19" t="s">
        <v>116</v>
      </c>
      <c r="L81" s="9" t="s">
        <v>465</v>
      </c>
    </row>
    <row r="82" spans="1:12" ht="20.25" customHeight="1" x14ac:dyDescent="0.15">
      <c r="A82" s="343"/>
      <c r="B82" s="344"/>
      <c r="C82" s="373"/>
      <c r="D82" s="216"/>
      <c r="E82" s="217" t="s">
        <v>117</v>
      </c>
      <c r="H82" s="9" t="s">
        <v>118</v>
      </c>
      <c r="I82" s="19" t="s">
        <v>119</v>
      </c>
      <c r="J82" s="9" t="s">
        <v>520</v>
      </c>
      <c r="K82" s="19" t="s">
        <v>120</v>
      </c>
      <c r="L82" s="9" t="s">
        <v>466</v>
      </c>
    </row>
    <row r="83" spans="1:12" ht="24.75" hidden="1" customHeight="1" x14ac:dyDescent="0.15">
      <c r="A83" s="343"/>
      <c r="B83" s="344"/>
      <c r="C83" s="374" t="s">
        <v>577</v>
      </c>
      <c r="D83" s="211"/>
      <c r="E83" s="199" t="s">
        <v>429</v>
      </c>
      <c r="H83" s="9" t="s">
        <v>122</v>
      </c>
      <c r="I83" s="9"/>
      <c r="J83" s="9" t="s">
        <v>478</v>
      </c>
      <c r="K83" s="19" t="s">
        <v>123</v>
      </c>
      <c r="L83" s="9" t="s">
        <v>467</v>
      </c>
    </row>
    <row r="84" spans="1:12" ht="24.75" customHeight="1" x14ac:dyDescent="0.15">
      <c r="A84" s="370"/>
      <c r="B84" s="344"/>
      <c r="C84" s="375"/>
      <c r="D84" s="206"/>
      <c r="E84" s="192" t="s">
        <v>70</v>
      </c>
      <c r="H84" s="9" t="s">
        <v>124</v>
      </c>
      <c r="I84" s="9"/>
      <c r="J84" s="9" t="s">
        <v>521</v>
      </c>
      <c r="K84" s="19" t="s">
        <v>125</v>
      </c>
      <c r="L84" s="9" t="s">
        <v>468</v>
      </c>
    </row>
    <row r="85" spans="1:12" ht="24.75" customHeight="1" x14ac:dyDescent="0.15">
      <c r="A85" s="370"/>
      <c r="B85" s="344"/>
      <c r="C85" s="126" t="s">
        <v>586</v>
      </c>
      <c r="D85" s="206"/>
      <c r="E85" s="192" t="s">
        <v>70</v>
      </c>
      <c r="H85" s="9"/>
      <c r="I85" s="9"/>
      <c r="J85" s="9" t="s">
        <v>479</v>
      </c>
      <c r="K85" s="19" t="s">
        <v>127</v>
      </c>
      <c r="L85" s="9" t="s">
        <v>469</v>
      </c>
    </row>
    <row r="86" spans="1:12" ht="20.25" customHeight="1" x14ac:dyDescent="0.15">
      <c r="A86" s="370"/>
      <c r="B86" s="344"/>
      <c r="C86" s="372" t="s">
        <v>547</v>
      </c>
      <c r="D86" s="211"/>
      <c r="E86" s="218" t="s">
        <v>429</v>
      </c>
      <c r="H86" s="9"/>
      <c r="I86" s="19"/>
      <c r="J86" s="19"/>
      <c r="K86" s="9" t="s">
        <v>128</v>
      </c>
      <c r="L86" s="9" t="s">
        <v>470</v>
      </c>
    </row>
    <row r="87" spans="1:12" ht="20.25" customHeight="1" outlineLevel="1" x14ac:dyDescent="0.15">
      <c r="A87" s="370"/>
      <c r="B87" s="344"/>
      <c r="C87" s="372"/>
      <c r="D87" s="171"/>
      <c r="E87" s="214" t="s">
        <v>626</v>
      </c>
      <c r="H87" s="9"/>
      <c r="I87" s="19"/>
      <c r="J87" s="19"/>
      <c r="K87" s="9" t="s">
        <v>129</v>
      </c>
      <c r="L87" s="9" t="s">
        <v>471</v>
      </c>
    </row>
    <row r="88" spans="1:12" ht="20.25" hidden="1" customHeight="1" outlineLevel="1" x14ac:dyDescent="0.15">
      <c r="A88" s="370"/>
      <c r="B88" s="344"/>
      <c r="C88" s="372"/>
      <c r="D88" s="215" t="s">
        <v>119</v>
      </c>
      <c r="E88" s="214" t="s">
        <v>107</v>
      </c>
      <c r="H88" s="9"/>
      <c r="I88" s="19"/>
      <c r="J88" s="19"/>
      <c r="K88" s="9" t="s">
        <v>130</v>
      </c>
      <c r="L88" s="9" t="s">
        <v>472</v>
      </c>
    </row>
    <row r="89" spans="1:12" ht="20.25" customHeight="1" collapsed="1" x14ac:dyDescent="0.15">
      <c r="A89" s="370"/>
      <c r="B89" s="344"/>
      <c r="C89" s="372"/>
      <c r="D89" s="215"/>
      <c r="E89" s="214" t="s">
        <v>112</v>
      </c>
      <c r="H89" s="9"/>
      <c r="I89" s="19"/>
      <c r="J89" s="9"/>
      <c r="K89" s="9" t="s">
        <v>131</v>
      </c>
      <c r="L89" s="19" t="s">
        <v>473</v>
      </c>
    </row>
    <row r="90" spans="1:12" ht="20.25" customHeight="1" x14ac:dyDescent="0.15">
      <c r="A90" s="370"/>
      <c r="B90" s="344"/>
      <c r="C90" s="373"/>
      <c r="D90" s="219"/>
      <c r="E90" s="217" t="s">
        <v>117</v>
      </c>
      <c r="H90" s="9"/>
      <c r="I90" s="9"/>
      <c r="J90" s="9"/>
      <c r="K90" s="9" t="s">
        <v>132</v>
      </c>
      <c r="L90" s="19" t="s">
        <v>474</v>
      </c>
    </row>
    <row r="91" spans="1:12" ht="24.75" hidden="1" customHeight="1" x14ac:dyDescent="0.15">
      <c r="A91" s="370"/>
      <c r="B91" s="344"/>
      <c r="C91" s="374" t="s">
        <v>578</v>
      </c>
      <c r="D91" s="220"/>
      <c r="E91" s="199" t="s">
        <v>429</v>
      </c>
      <c r="H91" s="9"/>
      <c r="I91" s="9"/>
      <c r="J91" s="9"/>
      <c r="K91" s="9" t="s">
        <v>133</v>
      </c>
      <c r="L91" s="19" t="s">
        <v>475</v>
      </c>
    </row>
    <row r="92" spans="1:12" ht="24.75" customHeight="1" x14ac:dyDescent="0.15">
      <c r="A92" s="370"/>
      <c r="B92" s="344"/>
      <c r="C92" s="376"/>
      <c r="D92" s="221"/>
      <c r="E92" s="192" t="s">
        <v>432</v>
      </c>
      <c r="H92" s="9"/>
      <c r="I92" s="9"/>
      <c r="J92" s="9"/>
      <c r="K92" s="9" t="s">
        <v>134</v>
      </c>
      <c r="L92" s="19" t="s">
        <v>490</v>
      </c>
    </row>
    <row r="93" spans="1:12" ht="24.75" customHeight="1" thickBot="1" x14ac:dyDescent="0.2">
      <c r="A93" s="370"/>
      <c r="B93" s="344"/>
      <c r="C93" s="44" t="s">
        <v>586</v>
      </c>
      <c r="D93" s="177"/>
      <c r="E93" s="222" t="s">
        <v>70</v>
      </c>
      <c r="H93" s="9"/>
      <c r="I93" s="19"/>
      <c r="J93" s="19"/>
      <c r="K93" s="9" t="s">
        <v>135</v>
      </c>
    </row>
    <row r="94" spans="1:12" ht="20.25" hidden="1" customHeight="1" x14ac:dyDescent="0.15">
      <c r="A94" s="370"/>
      <c r="B94" s="344"/>
      <c r="C94" s="377" t="s">
        <v>480</v>
      </c>
      <c r="D94" s="161"/>
      <c r="E94" s="199" t="s">
        <v>429</v>
      </c>
      <c r="H94" s="9"/>
      <c r="I94" s="19"/>
      <c r="J94" s="19"/>
      <c r="K94" s="9" t="s">
        <v>136</v>
      </c>
    </row>
    <row r="95" spans="1:12" ht="20.25" hidden="1" customHeight="1" outlineLevel="1" x14ac:dyDescent="0.15">
      <c r="A95" s="371"/>
      <c r="B95" s="363"/>
      <c r="C95" s="377"/>
      <c r="D95" s="142" t="s">
        <v>108</v>
      </c>
      <c r="E95" s="214" t="s">
        <v>106</v>
      </c>
      <c r="H95" s="9"/>
      <c r="I95" s="19"/>
      <c r="J95" s="19"/>
      <c r="K95" s="9" t="s">
        <v>137</v>
      </c>
    </row>
    <row r="96" spans="1:12" ht="20.25" hidden="1" customHeight="1" outlineLevel="1" x14ac:dyDescent="0.15">
      <c r="A96" s="360"/>
      <c r="B96" s="361"/>
      <c r="C96" s="377"/>
      <c r="D96" s="142" t="s">
        <v>119</v>
      </c>
      <c r="E96" s="214" t="s">
        <v>107</v>
      </c>
      <c r="H96" s="9"/>
      <c r="I96" s="19"/>
      <c r="J96" s="9"/>
      <c r="K96" s="9"/>
    </row>
    <row r="97" spans="1:11" ht="20.25" hidden="1" customHeight="1" collapsed="1" x14ac:dyDescent="0.15">
      <c r="A97" s="343"/>
      <c r="B97" s="344"/>
      <c r="C97" s="377"/>
      <c r="D97" s="142"/>
      <c r="E97" s="214" t="s">
        <v>112</v>
      </c>
      <c r="H97" s="9"/>
      <c r="I97" s="19"/>
      <c r="J97" s="9"/>
      <c r="K97" s="9"/>
    </row>
    <row r="98" spans="1:11" ht="20.25" hidden="1" customHeight="1" x14ac:dyDescent="0.15">
      <c r="A98" s="343"/>
      <c r="B98" s="344"/>
      <c r="C98" s="378"/>
      <c r="D98" s="143"/>
      <c r="E98" s="217" t="s">
        <v>117</v>
      </c>
      <c r="H98" s="9"/>
      <c r="I98" s="19"/>
      <c r="J98" s="9"/>
      <c r="K98" s="9"/>
    </row>
    <row r="99" spans="1:11" ht="24.75" hidden="1" customHeight="1" x14ac:dyDescent="0.15">
      <c r="A99" s="343"/>
      <c r="B99" s="344"/>
      <c r="C99" s="366" t="s">
        <v>121</v>
      </c>
      <c r="D99" s="78"/>
      <c r="E99" s="199" t="s">
        <v>429</v>
      </c>
      <c r="H99" s="9"/>
      <c r="I99" s="19"/>
      <c r="J99" s="9"/>
      <c r="K99" s="9"/>
    </row>
    <row r="100" spans="1:11" ht="24.75" hidden="1" customHeight="1" x14ac:dyDescent="0.15">
      <c r="A100" s="343"/>
      <c r="B100" s="344"/>
      <c r="C100" s="367"/>
      <c r="D100" s="141"/>
      <c r="E100" s="192" t="s">
        <v>432</v>
      </c>
      <c r="H100" s="9"/>
      <c r="I100" s="19"/>
      <c r="J100" s="9"/>
      <c r="K100" s="9"/>
    </row>
    <row r="101" spans="1:11" ht="24.75" hidden="1" customHeight="1" thickBot="1" x14ac:dyDescent="0.2">
      <c r="A101" s="362"/>
      <c r="B101" s="363"/>
      <c r="C101" s="135" t="s">
        <v>126</v>
      </c>
      <c r="D101" s="141"/>
      <c r="E101" s="192" t="s">
        <v>70</v>
      </c>
      <c r="H101" s="9"/>
      <c r="I101" s="19"/>
      <c r="J101" s="9"/>
      <c r="K101" s="9"/>
    </row>
    <row r="102" spans="1:11" ht="27.75" hidden="1" customHeight="1" outlineLevel="1" thickTop="1" x14ac:dyDescent="0.15">
      <c r="A102" s="360"/>
      <c r="B102" s="361"/>
      <c r="C102" s="332" t="s">
        <v>138</v>
      </c>
      <c r="D102" s="364"/>
      <c r="E102" s="365"/>
      <c r="H102" s="9"/>
      <c r="I102" s="19"/>
      <c r="J102" s="9"/>
      <c r="K102" s="9"/>
    </row>
    <row r="103" spans="1:11" ht="27.75" hidden="1" customHeight="1" outlineLevel="1" x14ac:dyDescent="0.15">
      <c r="A103" s="343"/>
      <c r="B103" s="344"/>
      <c r="C103" s="332"/>
      <c r="D103" s="144"/>
      <c r="E103" s="214" t="s">
        <v>106</v>
      </c>
      <c r="H103" s="9"/>
      <c r="I103" s="19"/>
      <c r="J103" s="9"/>
      <c r="K103" s="9"/>
    </row>
    <row r="104" spans="1:11" ht="27.75" hidden="1" customHeight="1" outlineLevel="1" x14ac:dyDescent="0.15">
      <c r="A104" s="343"/>
      <c r="B104" s="344"/>
      <c r="C104" s="332"/>
      <c r="D104" s="144"/>
      <c r="E104" s="214" t="s">
        <v>107</v>
      </c>
      <c r="H104" s="9"/>
      <c r="I104" s="19"/>
      <c r="J104" s="9"/>
      <c r="K104" s="9"/>
    </row>
    <row r="105" spans="1:11" ht="27.75" hidden="1" customHeight="1" outlineLevel="1" x14ac:dyDescent="0.15">
      <c r="A105" s="343"/>
      <c r="B105" s="344"/>
      <c r="C105" s="332"/>
      <c r="D105" s="144"/>
      <c r="E105" s="214" t="s">
        <v>112</v>
      </c>
      <c r="H105" s="9"/>
      <c r="I105" s="19"/>
      <c r="J105" s="9"/>
      <c r="K105" s="9"/>
    </row>
    <row r="106" spans="1:11" ht="27.75" hidden="1" customHeight="1" outlineLevel="1" x14ac:dyDescent="0.15">
      <c r="A106" s="343"/>
      <c r="B106" s="344"/>
      <c r="C106" s="332"/>
      <c r="D106" s="145"/>
      <c r="E106" s="217" t="s">
        <v>117</v>
      </c>
      <c r="H106" s="9"/>
      <c r="I106" s="19"/>
      <c r="J106" s="9"/>
      <c r="K106" s="9"/>
    </row>
    <row r="107" spans="1:11" ht="27.75" hidden="1" customHeight="1" outlineLevel="1" x14ac:dyDescent="0.15">
      <c r="A107" s="362"/>
      <c r="B107" s="363"/>
      <c r="C107" s="366" t="s">
        <v>121</v>
      </c>
      <c r="D107" s="368"/>
      <c r="E107" s="369"/>
      <c r="H107" s="9"/>
      <c r="I107" s="19"/>
      <c r="J107" s="9"/>
      <c r="K107" s="9"/>
    </row>
    <row r="108" spans="1:11" ht="27.75" hidden="1" customHeight="1" outlineLevel="1" x14ac:dyDescent="0.15">
      <c r="A108" s="360"/>
      <c r="B108" s="361"/>
      <c r="C108" s="367"/>
      <c r="D108" s="146"/>
      <c r="E108" s="192" t="s">
        <v>70</v>
      </c>
      <c r="H108" s="9"/>
      <c r="I108" s="19"/>
      <c r="J108" s="9"/>
      <c r="K108" s="9"/>
    </row>
    <row r="109" spans="1:11" ht="27.75" hidden="1" customHeight="1" outlineLevel="1" thickBot="1" x14ac:dyDescent="0.2">
      <c r="A109" s="343"/>
      <c r="B109" s="344"/>
      <c r="C109" s="136" t="s">
        <v>126</v>
      </c>
      <c r="D109" s="140"/>
      <c r="E109" s="195" t="s">
        <v>70</v>
      </c>
    </row>
    <row r="110" spans="1:11" ht="0.75" customHeight="1" collapsed="1" thickTop="1" x14ac:dyDescent="0.15">
      <c r="A110" s="394" t="s">
        <v>579</v>
      </c>
      <c r="B110" s="395"/>
      <c r="C110" s="134" t="s">
        <v>139</v>
      </c>
      <c r="D110" s="147"/>
      <c r="E110" s="223" t="s">
        <v>429</v>
      </c>
    </row>
    <row r="111" spans="1:11" ht="20.25" customHeight="1" x14ac:dyDescent="0.15">
      <c r="A111" s="343"/>
      <c r="B111" s="396"/>
      <c r="C111" s="134" t="s">
        <v>477</v>
      </c>
      <c r="D111" s="170"/>
      <c r="E111" s="199" t="s">
        <v>429</v>
      </c>
    </row>
    <row r="112" spans="1:11" ht="20.25" customHeight="1" x14ac:dyDescent="0.15">
      <c r="A112" s="343"/>
      <c r="B112" s="396"/>
      <c r="C112" s="130" t="s">
        <v>488</v>
      </c>
      <c r="D112" s="171"/>
      <c r="E112" s="192" t="s">
        <v>429</v>
      </c>
    </row>
    <row r="113" spans="1:5" ht="20.25" hidden="1" customHeight="1" outlineLevel="1" x14ac:dyDescent="0.15">
      <c r="A113" s="343"/>
      <c r="B113" s="396"/>
      <c r="C113" s="131" t="s">
        <v>78</v>
      </c>
      <c r="D113" s="171" t="s">
        <v>253</v>
      </c>
      <c r="E113" s="192" t="s">
        <v>429</v>
      </c>
    </row>
    <row r="114" spans="1:5" ht="19.5" customHeight="1" collapsed="1" x14ac:dyDescent="0.15">
      <c r="A114" s="343"/>
      <c r="B114" s="396"/>
      <c r="C114" s="132" t="s">
        <v>495</v>
      </c>
      <c r="D114" s="178"/>
      <c r="E114" s="199" t="s">
        <v>492</v>
      </c>
    </row>
    <row r="115" spans="1:5" ht="25.5" customHeight="1" thickBot="1" x14ac:dyDescent="0.2">
      <c r="A115" s="343"/>
      <c r="B115" s="396"/>
      <c r="C115" s="133" t="s">
        <v>481</v>
      </c>
      <c r="D115" s="225"/>
      <c r="E115" s="224" t="s">
        <v>506</v>
      </c>
    </row>
    <row r="116" spans="1:5" ht="20.25" hidden="1" customHeight="1" thickTop="1" thickBot="1" x14ac:dyDescent="0.2">
      <c r="A116" s="343"/>
      <c r="B116" s="396"/>
      <c r="C116" s="82" t="s">
        <v>493</v>
      </c>
      <c r="D116" s="179"/>
      <c r="E116" s="129" t="s">
        <v>494</v>
      </c>
    </row>
    <row r="117" spans="1:5" ht="20.25" hidden="1" customHeight="1" thickTop="1" x14ac:dyDescent="0.15">
      <c r="A117" s="343"/>
      <c r="B117" s="396"/>
      <c r="C117" s="134" t="s">
        <v>75</v>
      </c>
      <c r="D117" s="148"/>
      <c r="E117" s="149" t="s">
        <v>433</v>
      </c>
    </row>
    <row r="118" spans="1:5" ht="20.25" hidden="1" customHeight="1" outlineLevel="1" x14ac:dyDescent="0.15">
      <c r="A118" s="343"/>
      <c r="B118" s="396"/>
      <c r="C118" s="134" t="s">
        <v>78</v>
      </c>
      <c r="D118" s="148"/>
      <c r="E118" s="138" t="s">
        <v>79</v>
      </c>
    </row>
    <row r="119" spans="1:5" ht="20.25" hidden="1" customHeight="1" x14ac:dyDescent="0.15">
      <c r="A119" s="343"/>
      <c r="B119" s="396"/>
      <c r="C119" s="125" t="s">
        <v>82</v>
      </c>
      <c r="D119" s="148"/>
      <c r="E119" s="139" t="s">
        <v>429</v>
      </c>
    </row>
    <row r="120" spans="1:5" ht="20.25" hidden="1" customHeight="1" thickBot="1" x14ac:dyDescent="0.2">
      <c r="A120" s="362"/>
      <c r="B120" s="397"/>
      <c r="C120" s="133" t="s">
        <v>89</v>
      </c>
      <c r="D120" s="140"/>
      <c r="E120" s="46" t="s">
        <v>70</v>
      </c>
    </row>
    <row r="121" spans="1:5" ht="20.25" hidden="1" customHeight="1" thickTop="1" x14ac:dyDescent="0.15">
      <c r="A121" s="398" t="s">
        <v>496</v>
      </c>
      <c r="B121" s="395"/>
      <c r="C121" s="130" t="s">
        <v>488</v>
      </c>
      <c r="D121" s="172"/>
      <c r="E121" s="139" t="s">
        <v>429</v>
      </c>
    </row>
    <row r="122" spans="1:5" ht="20.25" hidden="1" customHeight="1" outlineLevel="1" x14ac:dyDescent="0.15">
      <c r="A122" s="343"/>
      <c r="B122" s="396"/>
      <c r="C122" s="131" t="s">
        <v>100</v>
      </c>
      <c r="D122" s="171" t="s">
        <v>81</v>
      </c>
      <c r="E122" s="138" t="s">
        <v>95</v>
      </c>
    </row>
    <row r="123" spans="1:5" ht="20.25" hidden="1" customHeight="1" collapsed="1" x14ac:dyDescent="0.15">
      <c r="A123" s="343"/>
      <c r="B123" s="396"/>
      <c r="C123" s="132" t="s">
        <v>497</v>
      </c>
      <c r="D123" s="171"/>
      <c r="E123" s="150" t="s">
        <v>498</v>
      </c>
    </row>
    <row r="124" spans="1:5" ht="26.25" hidden="1" customHeight="1" thickBot="1" x14ac:dyDescent="0.2">
      <c r="A124" s="362"/>
      <c r="B124" s="397"/>
      <c r="C124" s="133" t="s">
        <v>499</v>
      </c>
      <c r="D124" s="173"/>
      <c r="E124" s="176" t="s">
        <v>506</v>
      </c>
    </row>
    <row r="125" spans="1:5" ht="20.25" hidden="1" customHeight="1" outlineLevel="1" thickTop="1" x14ac:dyDescent="0.15">
      <c r="A125" s="112" t="s">
        <v>140</v>
      </c>
      <c r="B125" s="92"/>
      <c r="C125" s="93" t="s">
        <v>100</v>
      </c>
      <c r="D125" s="48" t="s">
        <v>81</v>
      </c>
      <c r="E125" s="111" t="s">
        <v>95</v>
      </c>
    </row>
    <row r="126" spans="1:5" ht="27.95" hidden="1" customHeight="1" outlineLevel="1" thickBot="1" x14ac:dyDescent="0.2">
      <c r="A126" s="113" t="s">
        <v>141</v>
      </c>
      <c r="B126" s="95"/>
      <c r="C126" s="41" t="s">
        <v>100</v>
      </c>
      <c r="D126" s="49" t="s">
        <v>81</v>
      </c>
      <c r="E126" s="114" t="s">
        <v>95</v>
      </c>
    </row>
    <row r="127" spans="1:5" ht="20.25" hidden="1" customHeight="1" thickTop="1" x14ac:dyDescent="0.15">
      <c r="A127" s="399" t="s">
        <v>142</v>
      </c>
      <c r="B127" s="400"/>
      <c r="C127" s="405" t="s">
        <v>143</v>
      </c>
      <c r="D127" s="71"/>
      <c r="E127" s="108" t="s">
        <v>429</v>
      </c>
    </row>
    <row r="128" spans="1:5" ht="20.25" hidden="1" customHeight="1" outlineLevel="1" x14ac:dyDescent="0.15">
      <c r="A128" s="401"/>
      <c r="B128" s="402"/>
      <c r="C128" s="405"/>
      <c r="D128" s="70"/>
      <c r="E128" s="107" t="s">
        <v>95</v>
      </c>
    </row>
    <row r="129" spans="1:6" ht="20.25" hidden="1" customHeight="1" outlineLevel="1" x14ac:dyDescent="0.15">
      <c r="A129" s="401"/>
      <c r="B129" s="402"/>
      <c r="C129" s="406"/>
      <c r="D129" s="70"/>
      <c r="E129" s="108" t="s">
        <v>429</v>
      </c>
    </row>
    <row r="130" spans="1:6" ht="20.25" hidden="1" customHeight="1" collapsed="1" x14ac:dyDescent="0.15">
      <c r="A130" s="401"/>
      <c r="B130" s="402"/>
      <c r="C130" s="63" t="s">
        <v>144</v>
      </c>
      <c r="D130" s="70"/>
      <c r="E130" s="108" t="s">
        <v>429</v>
      </c>
    </row>
    <row r="131" spans="1:6" ht="20.25" hidden="1" customHeight="1" thickBot="1" x14ac:dyDescent="0.2">
      <c r="A131" s="403"/>
      <c r="B131" s="404"/>
      <c r="C131" s="42" t="s">
        <v>145</v>
      </c>
      <c r="D131" s="47"/>
      <c r="E131" s="106" t="s">
        <v>146</v>
      </c>
    </row>
    <row r="132" spans="1:6" ht="24" customHeight="1" thickTop="1" x14ac:dyDescent="0.15">
      <c r="A132" s="407" t="s">
        <v>504</v>
      </c>
      <c r="B132" s="408"/>
      <c r="C132" s="408"/>
      <c r="D132" s="408"/>
      <c r="E132" s="409"/>
    </row>
    <row r="133" spans="1:6" ht="24" customHeight="1" x14ac:dyDescent="0.15">
      <c r="A133" s="379" t="s">
        <v>580</v>
      </c>
      <c r="B133" s="380"/>
      <c r="C133" s="380"/>
      <c r="D133" s="380"/>
      <c r="E133" s="381"/>
    </row>
    <row r="134" spans="1:6" ht="24" customHeight="1" thickBot="1" x14ac:dyDescent="0.2">
      <c r="A134" s="379" t="s">
        <v>588</v>
      </c>
      <c r="B134" s="380"/>
      <c r="C134" s="380"/>
      <c r="D134" s="380"/>
      <c r="E134" s="381"/>
      <c r="F134" s="254"/>
    </row>
    <row r="135" spans="1:6" ht="18.75" hidden="1" customHeight="1" outlineLevel="1" x14ac:dyDescent="0.15">
      <c r="A135" s="382" t="s">
        <v>147</v>
      </c>
      <c r="B135" s="383"/>
      <c r="C135" s="384"/>
      <c r="D135" s="20">
        <f>D34</f>
        <v>13760</v>
      </c>
      <c r="E135" s="115" t="s">
        <v>148</v>
      </c>
    </row>
    <row r="136" spans="1:6" ht="18.75" hidden="1" customHeight="1" outlineLevel="1" x14ac:dyDescent="0.15">
      <c r="A136" s="385" t="s">
        <v>149</v>
      </c>
      <c r="B136" s="386"/>
      <c r="C136" s="387"/>
      <c r="D136" s="35">
        <f>D35</f>
        <v>14140</v>
      </c>
      <c r="E136" s="115" t="s">
        <v>150</v>
      </c>
    </row>
    <row r="137" spans="1:6" ht="18.75" customHeight="1" collapsed="1" x14ac:dyDescent="0.15">
      <c r="A137" s="385" t="s">
        <v>581</v>
      </c>
      <c r="B137" s="386"/>
      <c r="C137" s="386"/>
      <c r="D137" s="50"/>
      <c r="E137" s="97" t="s">
        <v>585</v>
      </c>
    </row>
    <row r="138" spans="1:6" ht="20.25" customHeight="1" x14ac:dyDescent="0.15">
      <c r="A138" s="599" t="s">
        <v>598</v>
      </c>
      <c r="B138" s="427"/>
      <c r="C138" s="427"/>
      <c r="D138" s="51"/>
      <c r="E138" s="97" t="s">
        <v>151</v>
      </c>
    </row>
    <row r="139" spans="1:6" ht="20.25" customHeight="1" thickBot="1" x14ac:dyDescent="0.2">
      <c r="A139" s="600"/>
      <c r="B139" s="427"/>
      <c r="C139" s="427"/>
      <c r="D139" s="233"/>
      <c r="E139" s="97" t="s">
        <v>522</v>
      </c>
    </row>
    <row r="140" spans="1:6" ht="20.25" customHeight="1" thickBot="1" x14ac:dyDescent="0.2">
      <c r="A140" s="600"/>
      <c r="B140" s="427"/>
      <c r="C140" s="427"/>
      <c r="D140" s="234">
        <f>D138*D139</f>
        <v>0</v>
      </c>
      <c r="E140" s="97" t="s">
        <v>152</v>
      </c>
    </row>
    <row r="141" spans="1:6" ht="20.25" customHeight="1" x14ac:dyDescent="0.15">
      <c r="A141" s="599" t="s">
        <v>599</v>
      </c>
      <c r="B141" s="427"/>
      <c r="C141" s="427"/>
      <c r="D141" s="86"/>
      <c r="E141" s="97" t="s">
        <v>153</v>
      </c>
    </row>
    <row r="142" spans="1:6" ht="20.25" customHeight="1" thickBot="1" x14ac:dyDescent="0.2">
      <c r="A142" s="600"/>
      <c r="B142" s="427"/>
      <c r="C142" s="427"/>
      <c r="D142" s="235"/>
      <c r="E142" s="97" t="s">
        <v>523</v>
      </c>
    </row>
    <row r="143" spans="1:6" ht="20.25" customHeight="1" thickBot="1" x14ac:dyDescent="0.2">
      <c r="A143" s="601"/>
      <c r="B143" s="429"/>
      <c r="C143" s="602"/>
      <c r="D143" s="232">
        <f>D141*D142</f>
        <v>0</v>
      </c>
      <c r="E143" s="231" t="s">
        <v>489</v>
      </c>
    </row>
    <row r="144" spans="1:6" ht="19.5" customHeight="1" x14ac:dyDescent="0.15">
      <c r="A144" s="598" t="s">
        <v>596</v>
      </c>
      <c r="B144" s="180"/>
      <c r="C144" s="424" t="s">
        <v>301</v>
      </c>
      <c r="D144" s="424"/>
      <c r="E144" s="425"/>
    </row>
    <row r="145" spans="1:12" ht="19.5" customHeight="1" x14ac:dyDescent="0.15">
      <c r="A145" s="422"/>
      <c r="B145" s="181"/>
      <c r="C145" s="427" t="s">
        <v>435</v>
      </c>
      <c r="D145" s="427"/>
      <c r="E145" s="428"/>
    </row>
    <row r="146" spans="1:12" ht="19.5" customHeight="1" x14ac:dyDescent="0.15">
      <c r="A146" s="422"/>
      <c r="B146" s="181"/>
      <c r="C146" s="427" t="s">
        <v>502</v>
      </c>
      <c r="D146" s="427"/>
      <c r="E146" s="428"/>
    </row>
    <row r="147" spans="1:12" ht="19.5" customHeight="1" thickBot="1" x14ac:dyDescent="0.2">
      <c r="A147" s="422"/>
      <c r="B147" s="226"/>
      <c r="C147" s="429" t="s">
        <v>600</v>
      </c>
      <c r="D147" s="429"/>
      <c r="E147" s="430"/>
    </row>
    <row r="148" spans="1:12" ht="16.5" customHeight="1" thickBot="1" x14ac:dyDescent="0.2">
      <c r="A148" s="422"/>
      <c r="B148" s="431" t="s">
        <v>503</v>
      </c>
      <c r="C148" s="432"/>
      <c r="D148" s="432"/>
      <c r="E148" s="433"/>
      <c r="F148" s="254"/>
    </row>
    <row r="149" spans="1:12" ht="96.75" customHeight="1" thickBot="1" x14ac:dyDescent="0.2">
      <c r="A149" s="423"/>
      <c r="B149" s="434"/>
      <c r="C149" s="435"/>
      <c r="D149" s="435"/>
      <c r="E149" s="436"/>
      <c r="F149" s="182"/>
      <c r="L149" s="6"/>
    </row>
    <row r="150" spans="1:12" ht="24" hidden="1" customHeight="1" outlineLevel="1" x14ac:dyDescent="0.15">
      <c r="A150" s="410" t="s">
        <v>156</v>
      </c>
      <c r="B150" s="411"/>
      <c r="C150" s="411"/>
      <c r="D150" s="252">
        <f>D34</f>
        <v>13760</v>
      </c>
      <c r="E150" s="253" t="s">
        <v>148</v>
      </c>
    </row>
    <row r="151" spans="1:12" ht="24" customHeight="1" collapsed="1" thickBot="1" x14ac:dyDescent="0.2">
      <c r="A151" s="412" t="s">
        <v>155</v>
      </c>
      <c r="B151" s="413"/>
      <c r="C151" s="413"/>
      <c r="D151" s="413"/>
      <c r="E151" s="414"/>
    </row>
    <row r="152" spans="1:12" ht="24" hidden="1" customHeight="1" outlineLevel="1" thickBot="1" x14ac:dyDescent="0.2">
      <c r="A152" s="415" t="s">
        <v>157</v>
      </c>
      <c r="B152" s="416"/>
      <c r="C152" s="416"/>
      <c r="D152" s="36">
        <f>D35</f>
        <v>14140</v>
      </c>
      <c r="E152" s="96" t="s">
        <v>150</v>
      </c>
      <c r="L152" s="6"/>
    </row>
    <row r="153" spans="1:12" ht="26.25" customHeight="1" collapsed="1" x14ac:dyDescent="0.15">
      <c r="A153" s="417" t="s">
        <v>158</v>
      </c>
      <c r="B153" s="418"/>
      <c r="C153" s="351" t="s">
        <v>159</v>
      </c>
      <c r="D153" s="238"/>
      <c r="E153" s="97" t="s">
        <v>151</v>
      </c>
      <c r="H153" s="6"/>
      <c r="I153" s="6"/>
      <c r="J153" s="6"/>
      <c r="K153" s="6"/>
    </row>
    <row r="154" spans="1:12" ht="26.25" customHeight="1" thickBot="1" x14ac:dyDescent="0.2">
      <c r="A154" s="419"/>
      <c r="B154" s="340"/>
      <c r="C154" s="352"/>
      <c r="D154" s="239"/>
      <c r="E154" s="97" t="s">
        <v>524</v>
      </c>
    </row>
    <row r="155" spans="1:12" s="6" customFormat="1" ht="26.25" customHeight="1" thickBot="1" x14ac:dyDescent="0.2">
      <c r="A155" s="419"/>
      <c r="B155" s="340"/>
      <c r="C155" s="353"/>
      <c r="D155" s="240">
        <f>D153*D154</f>
        <v>0</v>
      </c>
      <c r="E155" s="97" t="s">
        <v>152</v>
      </c>
      <c r="H155" s="8"/>
      <c r="I155" s="8"/>
      <c r="J155" s="8"/>
      <c r="K155" s="8"/>
      <c r="L155" s="8"/>
    </row>
    <row r="156" spans="1:12" ht="26.25" customHeight="1" x14ac:dyDescent="0.15">
      <c r="A156" s="419"/>
      <c r="B156" s="340"/>
      <c r="C156" s="351" t="s">
        <v>601</v>
      </c>
      <c r="D156" s="238"/>
      <c r="E156" s="97" t="s">
        <v>151</v>
      </c>
      <c r="H156" s="6"/>
      <c r="I156" s="6"/>
      <c r="J156" s="6"/>
      <c r="K156" s="6"/>
    </row>
    <row r="157" spans="1:12" ht="26.25" customHeight="1" thickBot="1" x14ac:dyDescent="0.2">
      <c r="A157" s="419"/>
      <c r="B157" s="340"/>
      <c r="C157" s="352"/>
      <c r="D157" s="239"/>
      <c r="E157" s="97" t="s">
        <v>524</v>
      </c>
    </row>
    <row r="158" spans="1:12" s="6" customFormat="1" ht="26.25" customHeight="1" thickBot="1" x14ac:dyDescent="0.2">
      <c r="A158" s="420"/>
      <c r="B158" s="421"/>
      <c r="C158" s="353"/>
      <c r="D158" s="240">
        <f>D156*D157</f>
        <v>0</v>
      </c>
      <c r="E158" s="97" t="s">
        <v>152</v>
      </c>
      <c r="H158" s="8"/>
      <c r="I158" s="8"/>
      <c r="J158" s="8"/>
      <c r="K158" s="8"/>
      <c r="L158" s="8"/>
    </row>
    <row r="159" spans="1:12" ht="26.25" customHeight="1" x14ac:dyDescent="0.15">
      <c r="A159" s="417" t="s">
        <v>160</v>
      </c>
      <c r="B159" s="442"/>
      <c r="C159" s="446" t="s">
        <v>161</v>
      </c>
      <c r="D159" s="238"/>
      <c r="E159" s="115" t="s">
        <v>153</v>
      </c>
    </row>
    <row r="160" spans="1:12" ht="26.25" customHeight="1" thickBot="1" x14ac:dyDescent="0.2">
      <c r="A160" s="419"/>
      <c r="B160" s="443"/>
      <c r="C160" s="447"/>
      <c r="D160" s="239"/>
      <c r="E160" s="97" t="s">
        <v>523</v>
      </c>
    </row>
    <row r="161" spans="1:6" ht="26.25" customHeight="1" thickBot="1" x14ac:dyDescent="0.2">
      <c r="A161" s="419"/>
      <c r="B161" s="443"/>
      <c r="C161" s="448"/>
      <c r="D161" s="240">
        <f>D159*D160</f>
        <v>0</v>
      </c>
      <c r="E161" s="97" t="s">
        <v>154</v>
      </c>
    </row>
    <row r="162" spans="1:6" ht="26.25" customHeight="1" x14ac:dyDescent="0.15">
      <c r="A162" s="419"/>
      <c r="B162" s="443"/>
      <c r="C162" s="446" t="s">
        <v>162</v>
      </c>
      <c r="D162" s="238"/>
      <c r="E162" s="97" t="s">
        <v>153</v>
      </c>
    </row>
    <row r="163" spans="1:6" ht="26.25" customHeight="1" thickBot="1" x14ac:dyDescent="0.2">
      <c r="A163" s="419"/>
      <c r="B163" s="443"/>
      <c r="C163" s="447"/>
      <c r="D163" s="239"/>
      <c r="E163" s="97" t="s">
        <v>523</v>
      </c>
    </row>
    <row r="164" spans="1:6" ht="26.25" customHeight="1" thickBot="1" x14ac:dyDescent="0.2">
      <c r="A164" s="444"/>
      <c r="B164" s="445"/>
      <c r="C164" s="448"/>
      <c r="D164" s="237">
        <f>D162*D163</f>
        <v>0</v>
      </c>
      <c r="E164" s="97" t="s">
        <v>154</v>
      </c>
    </row>
    <row r="165" spans="1:6" ht="20.25" customHeight="1" x14ac:dyDescent="0.15">
      <c r="A165" s="449" t="s">
        <v>596</v>
      </c>
      <c r="B165" s="180"/>
      <c r="C165" s="353" t="s">
        <v>526</v>
      </c>
      <c r="D165" s="424"/>
      <c r="E165" s="425"/>
    </row>
    <row r="166" spans="1:6" ht="20.25" customHeight="1" x14ac:dyDescent="0.15">
      <c r="A166" s="449"/>
      <c r="B166" s="181"/>
      <c r="C166" s="426" t="s">
        <v>306</v>
      </c>
      <c r="D166" s="427"/>
      <c r="E166" s="428"/>
    </row>
    <row r="167" spans="1:6" ht="20.25" customHeight="1" x14ac:dyDescent="0.15">
      <c r="A167" s="449"/>
      <c r="B167" s="181"/>
      <c r="C167" s="426" t="s">
        <v>527</v>
      </c>
      <c r="D167" s="427"/>
      <c r="E167" s="428"/>
    </row>
    <row r="168" spans="1:6" ht="20.25" customHeight="1" x14ac:dyDescent="0.15">
      <c r="A168" s="450"/>
      <c r="B168" s="181"/>
      <c r="C168" s="426" t="s">
        <v>308</v>
      </c>
      <c r="D168" s="427"/>
      <c r="E168" s="428"/>
    </row>
    <row r="169" spans="1:6" ht="20.25" customHeight="1" x14ac:dyDescent="0.15">
      <c r="A169" s="450"/>
      <c r="B169" s="181"/>
      <c r="C169" s="426" t="s">
        <v>436</v>
      </c>
      <c r="D169" s="427"/>
      <c r="E169" s="428"/>
    </row>
    <row r="170" spans="1:6" ht="20.25" customHeight="1" thickBot="1" x14ac:dyDescent="0.2">
      <c r="A170" s="450"/>
      <c r="B170" s="226"/>
      <c r="C170" s="429" t="s">
        <v>310</v>
      </c>
      <c r="D170" s="429"/>
      <c r="E170" s="430"/>
    </row>
    <row r="171" spans="1:6" ht="17.25" customHeight="1" thickBot="1" x14ac:dyDescent="0.2">
      <c r="A171" s="451"/>
      <c r="B171" s="437" t="s">
        <v>503</v>
      </c>
      <c r="C171" s="432"/>
      <c r="D171" s="432"/>
      <c r="E171" s="433"/>
      <c r="F171" s="254"/>
    </row>
    <row r="172" spans="1:6" ht="99.75" customHeight="1" thickBot="1" x14ac:dyDescent="0.2">
      <c r="A172" s="452"/>
      <c r="B172" s="434"/>
      <c r="C172" s="435"/>
      <c r="D172" s="435"/>
      <c r="E172" s="436"/>
    </row>
    <row r="173" spans="1:6" ht="21.75" customHeight="1" thickBot="1" x14ac:dyDescent="0.2">
      <c r="A173" s="438" t="s">
        <v>164</v>
      </c>
      <c r="B173" s="439"/>
      <c r="C173" s="439"/>
      <c r="D173" s="439"/>
      <c r="E173" s="440"/>
    </row>
    <row r="174" spans="1:6" ht="26.25" customHeight="1" x14ac:dyDescent="0.15">
      <c r="A174" s="417" t="s">
        <v>158</v>
      </c>
      <c r="B174" s="277"/>
      <c r="C174" s="151" t="s">
        <v>165</v>
      </c>
      <c r="D174" s="241"/>
      <c r="E174" s="236" t="s">
        <v>227</v>
      </c>
    </row>
    <row r="175" spans="1:6" ht="26.25" customHeight="1" x14ac:dyDescent="0.15">
      <c r="A175" s="419"/>
      <c r="B175" s="441"/>
      <c r="C175" s="351" t="s">
        <v>528</v>
      </c>
      <c r="D175" s="262"/>
      <c r="E175" s="97" t="s">
        <v>166</v>
      </c>
    </row>
    <row r="176" spans="1:6" ht="26.25" customHeight="1" x14ac:dyDescent="0.15">
      <c r="A176" s="419"/>
      <c r="B176" s="441"/>
      <c r="C176" s="353"/>
      <c r="D176" s="262"/>
      <c r="E176" s="97" t="s">
        <v>550</v>
      </c>
    </row>
    <row r="177" spans="1:9" ht="26.25" customHeight="1" x14ac:dyDescent="0.15">
      <c r="A177" s="419"/>
      <c r="B177" s="441"/>
      <c r="C177" s="351" t="s">
        <v>167</v>
      </c>
      <c r="D177" s="262"/>
      <c r="E177" s="97" t="s">
        <v>151</v>
      </c>
    </row>
    <row r="178" spans="1:9" ht="26.25" customHeight="1" thickBot="1" x14ac:dyDescent="0.2">
      <c r="A178" s="419"/>
      <c r="B178" s="441"/>
      <c r="C178" s="352"/>
      <c r="D178" s="239"/>
      <c r="E178" s="97" t="s">
        <v>524</v>
      </c>
    </row>
    <row r="179" spans="1:9" ht="26.25" customHeight="1" thickBot="1" x14ac:dyDescent="0.2">
      <c r="A179" s="420"/>
      <c r="B179" s="279"/>
      <c r="C179" s="353"/>
      <c r="D179" s="240">
        <f>D177*D178</f>
        <v>0</v>
      </c>
      <c r="E179" s="97" t="s">
        <v>152</v>
      </c>
    </row>
    <row r="180" spans="1:9" ht="26.25" customHeight="1" x14ac:dyDescent="0.15">
      <c r="A180" s="417" t="s">
        <v>160</v>
      </c>
      <c r="B180" s="442"/>
      <c r="C180" s="88" t="s">
        <v>165</v>
      </c>
      <c r="D180" s="241"/>
      <c r="E180" s="115" t="s">
        <v>228</v>
      </c>
    </row>
    <row r="181" spans="1:9" ht="26.25" customHeight="1" x14ac:dyDescent="0.15">
      <c r="A181" s="419"/>
      <c r="B181" s="443"/>
      <c r="C181" s="426" t="s">
        <v>168</v>
      </c>
      <c r="D181" s="265"/>
      <c r="E181" s="97" t="s">
        <v>551</v>
      </c>
    </row>
    <row r="182" spans="1:9" ht="26.25" customHeight="1" x14ac:dyDescent="0.15">
      <c r="A182" s="419"/>
      <c r="B182" s="443"/>
      <c r="C182" s="426"/>
      <c r="D182" s="265"/>
      <c r="E182" s="97" t="s">
        <v>552</v>
      </c>
    </row>
    <row r="183" spans="1:9" ht="26.25" customHeight="1" x14ac:dyDescent="0.15">
      <c r="A183" s="419"/>
      <c r="B183" s="443"/>
      <c r="C183" s="426" t="s">
        <v>169</v>
      </c>
      <c r="D183" s="265"/>
      <c r="E183" s="97" t="s">
        <v>166</v>
      </c>
    </row>
    <row r="184" spans="1:9" ht="26.25" customHeight="1" x14ac:dyDescent="0.15">
      <c r="A184" s="419"/>
      <c r="B184" s="443"/>
      <c r="C184" s="426"/>
      <c r="D184" s="265"/>
      <c r="E184" s="97" t="s">
        <v>552</v>
      </c>
    </row>
    <row r="185" spans="1:9" ht="26.25" customHeight="1" x14ac:dyDescent="0.15">
      <c r="A185" s="419"/>
      <c r="B185" s="443"/>
      <c r="C185" s="426" t="s">
        <v>170</v>
      </c>
      <c r="D185" s="265"/>
      <c r="E185" s="97" t="s">
        <v>153</v>
      </c>
      <c r="H185" s="62"/>
      <c r="I185" s="21"/>
    </row>
    <row r="186" spans="1:9" ht="26.25" customHeight="1" thickBot="1" x14ac:dyDescent="0.2">
      <c r="A186" s="419"/>
      <c r="B186" s="443"/>
      <c r="C186" s="426"/>
      <c r="D186" s="266"/>
      <c r="E186" s="97" t="s">
        <v>523</v>
      </c>
    </row>
    <row r="187" spans="1:9" ht="26.25" customHeight="1" thickBot="1" x14ac:dyDescent="0.2">
      <c r="A187" s="444"/>
      <c r="B187" s="445"/>
      <c r="C187" s="453"/>
      <c r="D187" s="237">
        <f>D185*D186</f>
        <v>0</v>
      </c>
      <c r="E187" s="97" t="s">
        <v>154</v>
      </c>
    </row>
    <row r="188" spans="1:9" ht="20.25" customHeight="1" x14ac:dyDescent="0.15">
      <c r="A188" s="454" t="s">
        <v>595</v>
      </c>
      <c r="B188" s="180"/>
      <c r="C188" s="353" t="s">
        <v>437</v>
      </c>
      <c r="D188" s="424"/>
      <c r="E188" s="425"/>
    </row>
    <row r="189" spans="1:9" ht="20.25" customHeight="1" x14ac:dyDescent="0.15">
      <c r="A189" s="450"/>
      <c r="B189" s="181"/>
      <c r="C189" s="426" t="s">
        <v>438</v>
      </c>
      <c r="D189" s="427"/>
      <c r="E189" s="428"/>
    </row>
    <row r="190" spans="1:9" ht="20.25" customHeight="1" x14ac:dyDescent="0.15">
      <c r="A190" s="450"/>
      <c r="B190" s="181"/>
      <c r="C190" s="426" t="s">
        <v>439</v>
      </c>
      <c r="D190" s="427"/>
      <c r="E190" s="428"/>
    </row>
    <row r="191" spans="1:9" ht="20.25" customHeight="1" x14ac:dyDescent="0.15">
      <c r="A191" s="450"/>
      <c r="B191" s="181"/>
      <c r="C191" s="426" t="s">
        <v>314</v>
      </c>
      <c r="D191" s="427"/>
      <c r="E191" s="428"/>
    </row>
    <row r="192" spans="1:9" ht="20.25" customHeight="1" x14ac:dyDescent="0.15">
      <c r="A192" s="450"/>
      <c r="B192" s="181"/>
      <c r="C192" s="426" t="s">
        <v>315</v>
      </c>
      <c r="D192" s="427"/>
      <c r="E192" s="428"/>
    </row>
    <row r="193" spans="1:6" ht="20.25" customHeight="1" x14ac:dyDescent="0.15">
      <c r="A193" s="450"/>
      <c r="B193" s="181"/>
      <c r="C193" s="426" t="s">
        <v>316</v>
      </c>
      <c r="D193" s="427"/>
      <c r="E193" s="428"/>
    </row>
    <row r="194" spans="1:6" ht="20.25" customHeight="1" x14ac:dyDescent="0.15">
      <c r="A194" s="450"/>
      <c r="B194" s="181"/>
      <c r="C194" s="426" t="s">
        <v>317</v>
      </c>
      <c r="D194" s="427"/>
      <c r="E194" s="428"/>
    </row>
    <row r="195" spans="1:6" ht="20.25" customHeight="1" thickBot="1" x14ac:dyDescent="0.2">
      <c r="A195" s="450"/>
      <c r="B195" s="226"/>
      <c r="C195" s="429" t="s">
        <v>440</v>
      </c>
      <c r="D195" s="429"/>
      <c r="E195" s="430"/>
    </row>
    <row r="196" spans="1:6" ht="17.25" customHeight="1" thickBot="1" x14ac:dyDescent="0.2">
      <c r="A196" s="450"/>
      <c r="B196" s="431" t="s">
        <v>503</v>
      </c>
      <c r="C196" s="432"/>
      <c r="D196" s="432"/>
      <c r="E196" s="433"/>
      <c r="F196" s="254"/>
    </row>
    <row r="197" spans="1:6" ht="103.5" customHeight="1" thickBot="1" x14ac:dyDescent="0.2">
      <c r="A197" s="455"/>
      <c r="B197" s="457"/>
      <c r="C197" s="458"/>
      <c r="D197" s="458"/>
      <c r="E197" s="459"/>
    </row>
    <row r="198" spans="1:6" ht="25.5" customHeight="1" thickBot="1" x14ac:dyDescent="0.2">
      <c r="A198" s="412" t="s">
        <v>171</v>
      </c>
      <c r="B198" s="413"/>
      <c r="C198" s="413"/>
      <c r="D198" s="413"/>
      <c r="E198" s="414"/>
    </row>
    <row r="199" spans="1:6" ht="20.25" customHeight="1" x14ac:dyDescent="0.15">
      <c r="A199" s="417" t="s">
        <v>172</v>
      </c>
      <c r="B199" s="418"/>
      <c r="C199" s="426" t="s">
        <v>529</v>
      </c>
      <c r="D199" s="263"/>
      <c r="E199" s="97" t="s">
        <v>173</v>
      </c>
    </row>
    <row r="200" spans="1:6" ht="20.25" customHeight="1" thickBot="1" x14ac:dyDescent="0.2">
      <c r="A200" s="419"/>
      <c r="B200" s="340"/>
      <c r="C200" s="426"/>
      <c r="D200" s="242"/>
      <c r="E200" s="97" t="s">
        <v>525</v>
      </c>
    </row>
    <row r="201" spans="1:6" ht="20.25" customHeight="1" thickBot="1" x14ac:dyDescent="0.2">
      <c r="A201" s="419"/>
      <c r="B201" s="340"/>
      <c r="C201" s="426"/>
      <c r="D201" s="240">
        <f>D199*D200</f>
        <v>0</v>
      </c>
      <c r="E201" s="97" t="s">
        <v>152</v>
      </c>
    </row>
    <row r="202" spans="1:6" ht="20.25" customHeight="1" x14ac:dyDescent="0.15">
      <c r="A202" s="419"/>
      <c r="B202" s="340"/>
      <c r="C202" s="426" t="s">
        <v>530</v>
      </c>
      <c r="D202" s="263"/>
      <c r="E202" s="97" t="s">
        <v>603</v>
      </c>
    </row>
    <row r="203" spans="1:6" ht="20.25" customHeight="1" thickBot="1" x14ac:dyDescent="0.2">
      <c r="A203" s="419"/>
      <c r="B203" s="340"/>
      <c r="C203" s="426"/>
      <c r="D203" s="242"/>
      <c r="E203" s="97" t="s">
        <v>604</v>
      </c>
    </row>
    <row r="204" spans="1:6" ht="20.25" customHeight="1" thickBot="1" x14ac:dyDescent="0.2">
      <c r="A204" s="420"/>
      <c r="B204" s="421"/>
      <c r="C204" s="426"/>
      <c r="D204" s="240">
        <f>D202*D203</f>
        <v>0</v>
      </c>
      <c r="E204" s="97" t="s">
        <v>602</v>
      </c>
    </row>
    <row r="205" spans="1:6" ht="20.25" customHeight="1" x14ac:dyDescent="0.15">
      <c r="A205" s="417" t="s">
        <v>160</v>
      </c>
      <c r="B205" s="442"/>
      <c r="C205" s="426" t="s">
        <v>174</v>
      </c>
      <c r="D205" s="264"/>
      <c r="E205" s="97" t="s">
        <v>173</v>
      </c>
    </row>
    <row r="206" spans="1:6" ht="20.25" customHeight="1" thickBot="1" x14ac:dyDescent="0.2">
      <c r="A206" s="419"/>
      <c r="B206" s="443"/>
      <c r="C206" s="426"/>
      <c r="D206" s="242"/>
      <c r="E206" s="97" t="s">
        <v>525</v>
      </c>
    </row>
    <row r="207" spans="1:6" ht="20.25" customHeight="1" thickBot="1" x14ac:dyDescent="0.2">
      <c r="A207" s="419"/>
      <c r="B207" s="443"/>
      <c r="C207" s="426"/>
      <c r="D207" s="240">
        <f>D205*D206</f>
        <v>0</v>
      </c>
      <c r="E207" s="97" t="s">
        <v>610</v>
      </c>
    </row>
    <row r="208" spans="1:6" ht="20.25" customHeight="1" x14ac:dyDescent="0.15">
      <c r="A208" s="419"/>
      <c r="B208" s="443"/>
      <c r="C208" s="426" t="s">
        <v>531</v>
      </c>
      <c r="D208" s="263"/>
      <c r="E208" s="97" t="s">
        <v>603</v>
      </c>
    </row>
    <row r="209" spans="1:6" ht="20.25" customHeight="1" thickBot="1" x14ac:dyDescent="0.2">
      <c r="A209" s="419"/>
      <c r="B209" s="443"/>
      <c r="C209" s="426"/>
      <c r="D209" s="242"/>
      <c r="E209" s="97" t="s">
        <v>604</v>
      </c>
    </row>
    <row r="210" spans="1:6" ht="20.25" customHeight="1" thickBot="1" x14ac:dyDescent="0.2">
      <c r="A210" s="420"/>
      <c r="B210" s="456"/>
      <c r="C210" s="426"/>
      <c r="D210" s="237">
        <f>D208*D209</f>
        <v>0</v>
      </c>
      <c r="E210" s="97" t="s">
        <v>175</v>
      </c>
    </row>
    <row r="211" spans="1:6" ht="20.25" customHeight="1" x14ac:dyDescent="0.15">
      <c r="A211" s="449" t="s">
        <v>595</v>
      </c>
      <c r="B211" s="180"/>
      <c r="C211" s="353" t="s">
        <v>322</v>
      </c>
      <c r="D211" s="424"/>
      <c r="E211" s="425"/>
    </row>
    <row r="212" spans="1:6" ht="20.25" customHeight="1" x14ac:dyDescent="0.15">
      <c r="A212" s="450"/>
      <c r="B212" s="181"/>
      <c r="C212" s="426" t="s">
        <v>442</v>
      </c>
      <c r="D212" s="427"/>
      <c r="E212" s="428"/>
    </row>
    <row r="213" spans="1:6" ht="20.25" customHeight="1" x14ac:dyDescent="0.15">
      <c r="A213" s="450"/>
      <c r="B213" s="181"/>
      <c r="C213" s="426" t="s">
        <v>319</v>
      </c>
      <c r="D213" s="427"/>
      <c r="E213" s="428"/>
    </row>
    <row r="214" spans="1:6" ht="20.25" customHeight="1" x14ac:dyDescent="0.15">
      <c r="A214" s="450"/>
      <c r="B214" s="181"/>
      <c r="C214" s="426" t="s">
        <v>443</v>
      </c>
      <c r="D214" s="427"/>
      <c r="E214" s="428"/>
    </row>
    <row r="215" spans="1:6" ht="20.25" customHeight="1" x14ac:dyDescent="0.15">
      <c r="A215" s="450"/>
      <c r="B215" s="181"/>
      <c r="C215" s="426" t="s">
        <v>614</v>
      </c>
      <c r="D215" s="427"/>
      <c r="E215" s="428"/>
    </row>
    <row r="216" spans="1:6" ht="20.25" customHeight="1" x14ac:dyDescent="0.15">
      <c r="A216" s="450"/>
      <c r="B216" s="181"/>
      <c r="C216" s="426" t="s">
        <v>606</v>
      </c>
      <c r="D216" s="427"/>
      <c r="E216" s="428"/>
    </row>
    <row r="217" spans="1:6" ht="20.25" customHeight="1" thickBot="1" x14ac:dyDescent="0.2">
      <c r="A217" s="450"/>
      <c r="B217" s="226"/>
      <c r="C217" s="429" t="s">
        <v>325</v>
      </c>
      <c r="D217" s="429"/>
      <c r="E217" s="430"/>
    </row>
    <row r="218" spans="1:6" ht="18.75" customHeight="1" thickBot="1" x14ac:dyDescent="0.2">
      <c r="A218" s="451"/>
      <c r="B218" s="431" t="s">
        <v>503</v>
      </c>
      <c r="C218" s="432"/>
      <c r="D218" s="432"/>
      <c r="E218" s="433"/>
      <c r="F218" s="254"/>
    </row>
    <row r="219" spans="1:6" ht="63.75" customHeight="1" thickBot="1" x14ac:dyDescent="0.2">
      <c r="A219" s="450"/>
      <c r="B219" s="434"/>
      <c r="C219" s="435"/>
      <c r="D219" s="435"/>
      <c r="E219" s="436"/>
    </row>
    <row r="220" spans="1:6" ht="24" customHeight="1" thickBot="1" x14ac:dyDescent="0.2">
      <c r="A220" s="438" t="s">
        <v>176</v>
      </c>
      <c r="B220" s="439"/>
      <c r="C220" s="439"/>
      <c r="D220" s="439"/>
      <c r="E220" s="440"/>
    </row>
    <row r="221" spans="1:6" ht="19.5" customHeight="1" x14ac:dyDescent="0.15">
      <c r="A221" s="460" t="s">
        <v>172</v>
      </c>
      <c r="B221" s="277"/>
      <c r="C221" s="463" t="s">
        <v>177</v>
      </c>
      <c r="D221" s="263"/>
      <c r="E221" s="116" t="s">
        <v>178</v>
      </c>
    </row>
    <row r="222" spans="1:6" ht="19.5" customHeight="1" thickBot="1" x14ac:dyDescent="0.2">
      <c r="A222" s="461"/>
      <c r="B222" s="441"/>
      <c r="C222" s="463"/>
      <c r="D222" s="242"/>
      <c r="E222" s="116" t="s">
        <v>611</v>
      </c>
    </row>
    <row r="223" spans="1:6" ht="19.5" customHeight="1" thickBot="1" x14ac:dyDescent="0.2">
      <c r="A223" s="462"/>
      <c r="B223" s="279"/>
      <c r="C223" s="463"/>
      <c r="D223" s="240">
        <f>D221*D222</f>
        <v>0</v>
      </c>
      <c r="E223" s="116" t="s">
        <v>152</v>
      </c>
    </row>
    <row r="224" spans="1:6" ht="19.5" customHeight="1" x14ac:dyDescent="0.15">
      <c r="A224" s="460" t="s">
        <v>160</v>
      </c>
      <c r="B224" s="464"/>
      <c r="C224" s="463" t="s">
        <v>179</v>
      </c>
      <c r="D224" s="263"/>
      <c r="E224" s="116" t="s">
        <v>178</v>
      </c>
    </row>
    <row r="225" spans="1:6" ht="19.5" customHeight="1" thickBot="1" x14ac:dyDescent="0.2">
      <c r="A225" s="461"/>
      <c r="B225" s="465"/>
      <c r="C225" s="463"/>
      <c r="D225" s="242"/>
      <c r="E225" s="116" t="s">
        <v>611</v>
      </c>
    </row>
    <row r="226" spans="1:6" ht="19.5" customHeight="1" x14ac:dyDescent="0.15">
      <c r="A226" s="462"/>
      <c r="B226" s="466"/>
      <c r="C226" s="467"/>
      <c r="D226" s="237">
        <f>D224*D225</f>
        <v>0</v>
      </c>
      <c r="E226" s="183" t="s">
        <v>582</v>
      </c>
    </row>
    <row r="227" spans="1:6" ht="18.75" customHeight="1" thickBot="1" x14ac:dyDescent="0.2">
      <c r="A227" s="419" t="s">
        <v>27</v>
      </c>
      <c r="B227" s="441"/>
      <c r="C227" s="468" t="s">
        <v>503</v>
      </c>
      <c r="D227" s="469"/>
      <c r="E227" s="470"/>
      <c r="F227" s="269"/>
    </row>
    <row r="228" spans="1:6" ht="44.25" customHeight="1" thickBot="1" x14ac:dyDescent="0.2">
      <c r="A228" s="462"/>
      <c r="B228" s="298"/>
      <c r="C228" s="477"/>
      <c r="D228" s="478"/>
      <c r="E228" s="603"/>
    </row>
    <row r="229" spans="1:6" ht="22.5" hidden="1" customHeight="1" thickBot="1" x14ac:dyDescent="0.2">
      <c r="A229" s="438" t="s">
        <v>180</v>
      </c>
      <c r="B229" s="474"/>
      <c r="C229" s="474"/>
      <c r="D229" s="474"/>
      <c r="E229" s="475"/>
    </row>
    <row r="230" spans="1:6" ht="22.5" hidden="1" customHeight="1" thickBot="1" x14ac:dyDescent="0.2">
      <c r="A230" s="476" t="s">
        <v>181</v>
      </c>
      <c r="B230" s="305"/>
      <c r="C230" s="477"/>
      <c r="D230" s="478"/>
      <c r="E230" s="479"/>
    </row>
    <row r="231" spans="1:6" ht="22.5" customHeight="1" thickBot="1" x14ac:dyDescent="0.2">
      <c r="A231" s="480" t="s">
        <v>608</v>
      </c>
      <c r="B231" s="481"/>
      <c r="C231" s="482"/>
      <c r="D231" s="481"/>
      <c r="E231" s="483"/>
    </row>
    <row r="232" spans="1:6" ht="17.25" customHeight="1" x14ac:dyDescent="0.15">
      <c r="A232" s="484" t="s">
        <v>532</v>
      </c>
      <c r="B232" s="184"/>
      <c r="C232" s="487" t="s">
        <v>444</v>
      </c>
      <c r="D232" s="487"/>
      <c r="E232" s="488"/>
    </row>
    <row r="233" spans="1:6" ht="17.25" customHeight="1" x14ac:dyDescent="0.15">
      <c r="A233" s="485"/>
      <c r="B233" s="185"/>
      <c r="C233" s="270" t="s">
        <v>445</v>
      </c>
      <c r="D233" s="270"/>
      <c r="E233" s="271"/>
    </row>
    <row r="234" spans="1:6" ht="17.25" customHeight="1" x14ac:dyDescent="0.15">
      <c r="A234" s="485"/>
      <c r="B234" s="185"/>
      <c r="C234" s="270" t="s">
        <v>446</v>
      </c>
      <c r="D234" s="270"/>
      <c r="E234" s="271"/>
    </row>
    <row r="235" spans="1:6" ht="17.25" customHeight="1" x14ac:dyDescent="0.15">
      <c r="A235" s="485"/>
      <c r="B235" s="185"/>
      <c r="C235" s="270" t="s">
        <v>333</v>
      </c>
      <c r="D235" s="270"/>
      <c r="E235" s="271"/>
    </row>
    <row r="236" spans="1:6" ht="17.25" customHeight="1" x14ac:dyDescent="0.15">
      <c r="A236" s="486"/>
      <c r="B236" s="186"/>
      <c r="C236" s="489" t="s">
        <v>334</v>
      </c>
      <c r="D236" s="489"/>
      <c r="E236" s="490"/>
    </row>
    <row r="237" spans="1:6" ht="17.25" customHeight="1" x14ac:dyDescent="0.15">
      <c r="A237" s="484" t="s">
        <v>533</v>
      </c>
      <c r="B237" s="187"/>
      <c r="C237" s="487" t="s">
        <v>444</v>
      </c>
      <c r="D237" s="487"/>
      <c r="E237" s="488"/>
    </row>
    <row r="238" spans="1:6" ht="17.25" customHeight="1" x14ac:dyDescent="0.15">
      <c r="A238" s="485"/>
      <c r="B238" s="185"/>
      <c r="C238" s="270" t="s">
        <v>445</v>
      </c>
      <c r="D238" s="270"/>
      <c r="E238" s="271"/>
    </row>
    <row r="239" spans="1:6" ht="17.25" customHeight="1" x14ac:dyDescent="0.15">
      <c r="A239" s="485"/>
      <c r="B239" s="185"/>
      <c r="C239" s="270" t="s">
        <v>446</v>
      </c>
      <c r="D239" s="270"/>
      <c r="E239" s="271"/>
    </row>
    <row r="240" spans="1:6" ht="17.25" customHeight="1" x14ac:dyDescent="0.15">
      <c r="A240" s="485"/>
      <c r="B240" s="185"/>
      <c r="C240" s="270" t="s">
        <v>333</v>
      </c>
      <c r="D240" s="270"/>
      <c r="E240" s="271"/>
    </row>
    <row r="241" spans="1:5" ht="17.25" customHeight="1" x14ac:dyDescent="0.15">
      <c r="A241" s="486"/>
      <c r="B241" s="186"/>
      <c r="C241" s="489" t="s">
        <v>334</v>
      </c>
      <c r="D241" s="489"/>
      <c r="E241" s="490"/>
    </row>
    <row r="242" spans="1:5" ht="17.25" customHeight="1" x14ac:dyDescent="0.15">
      <c r="A242" s="484" t="s">
        <v>534</v>
      </c>
      <c r="B242" s="187"/>
      <c r="C242" s="487" t="s">
        <v>444</v>
      </c>
      <c r="D242" s="487"/>
      <c r="E242" s="488"/>
    </row>
    <row r="243" spans="1:5" ht="17.25" customHeight="1" x14ac:dyDescent="0.15">
      <c r="A243" s="485"/>
      <c r="B243" s="185"/>
      <c r="C243" s="270" t="s">
        <v>445</v>
      </c>
      <c r="D243" s="270"/>
      <c r="E243" s="271"/>
    </row>
    <row r="244" spans="1:5" ht="17.25" customHeight="1" x14ac:dyDescent="0.15">
      <c r="A244" s="485"/>
      <c r="B244" s="185"/>
      <c r="C244" s="270" t="s">
        <v>446</v>
      </c>
      <c r="D244" s="270"/>
      <c r="E244" s="271"/>
    </row>
    <row r="245" spans="1:5" ht="17.25" customHeight="1" x14ac:dyDescent="0.15">
      <c r="A245" s="485"/>
      <c r="B245" s="185"/>
      <c r="C245" s="270" t="s">
        <v>333</v>
      </c>
      <c r="D245" s="270"/>
      <c r="E245" s="271"/>
    </row>
    <row r="246" spans="1:5" ht="17.25" customHeight="1" x14ac:dyDescent="0.15">
      <c r="A246" s="486"/>
      <c r="B246" s="186"/>
      <c r="C246" s="489" t="s">
        <v>334</v>
      </c>
      <c r="D246" s="489"/>
      <c r="E246" s="490"/>
    </row>
    <row r="247" spans="1:5" ht="17.25" customHeight="1" x14ac:dyDescent="0.15">
      <c r="A247" s="484" t="s">
        <v>535</v>
      </c>
      <c r="B247" s="187"/>
      <c r="C247" s="487" t="s">
        <v>444</v>
      </c>
      <c r="D247" s="487"/>
      <c r="E247" s="488"/>
    </row>
    <row r="248" spans="1:5" ht="17.25" customHeight="1" x14ac:dyDescent="0.15">
      <c r="A248" s="485"/>
      <c r="B248" s="185"/>
      <c r="C248" s="270" t="s">
        <v>445</v>
      </c>
      <c r="D248" s="270"/>
      <c r="E248" s="271"/>
    </row>
    <row r="249" spans="1:5" ht="17.25" customHeight="1" x14ac:dyDescent="0.15">
      <c r="A249" s="485"/>
      <c r="B249" s="185"/>
      <c r="C249" s="270" t="s">
        <v>446</v>
      </c>
      <c r="D249" s="270"/>
      <c r="E249" s="271"/>
    </row>
    <row r="250" spans="1:5" ht="17.25" customHeight="1" x14ac:dyDescent="0.15">
      <c r="A250" s="485"/>
      <c r="B250" s="185"/>
      <c r="C250" s="270" t="s">
        <v>333</v>
      </c>
      <c r="D250" s="270"/>
      <c r="E250" s="271"/>
    </row>
    <row r="251" spans="1:5" ht="17.25" customHeight="1" x14ac:dyDescent="0.15">
      <c r="A251" s="486"/>
      <c r="B251" s="186"/>
      <c r="C251" s="489" t="s">
        <v>334</v>
      </c>
      <c r="D251" s="489"/>
      <c r="E251" s="490"/>
    </row>
    <row r="252" spans="1:5" ht="17.25" customHeight="1" x14ac:dyDescent="0.15">
      <c r="A252" s="484" t="s">
        <v>536</v>
      </c>
      <c r="B252" s="187"/>
      <c r="C252" s="487" t="s">
        <v>444</v>
      </c>
      <c r="D252" s="487"/>
      <c r="E252" s="488"/>
    </row>
    <row r="253" spans="1:5" ht="17.25" customHeight="1" x14ac:dyDescent="0.15">
      <c r="A253" s="485"/>
      <c r="B253" s="185"/>
      <c r="C253" s="270" t="s">
        <v>445</v>
      </c>
      <c r="D253" s="270"/>
      <c r="E253" s="271"/>
    </row>
    <row r="254" spans="1:5" ht="17.25" customHeight="1" x14ac:dyDescent="0.15">
      <c r="A254" s="485"/>
      <c r="B254" s="185"/>
      <c r="C254" s="270" t="s">
        <v>446</v>
      </c>
      <c r="D254" s="270"/>
      <c r="E254" s="271"/>
    </row>
    <row r="255" spans="1:5" ht="17.25" customHeight="1" x14ac:dyDescent="0.15">
      <c r="A255" s="485"/>
      <c r="B255" s="189"/>
      <c r="C255" s="270" t="s">
        <v>333</v>
      </c>
      <c r="D255" s="270"/>
      <c r="E255" s="271"/>
    </row>
    <row r="256" spans="1:5" ht="17.25" customHeight="1" thickBot="1" x14ac:dyDescent="0.2">
      <c r="A256" s="491"/>
      <c r="B256" s="243"/>
      <c r="C256" s="492" t="s">
        <v>334</v>
      </c>
      <c r="D256" s="492"/>
      <c r="E256" s="493"/>
    </row>
    <row r="257" spans="1:5" ht="24.75" customHeight="1" x14ac:dyDescent="0.15">
      <c r="A257" s="494" t="s">
        <v>537</v>
      </c>
      <c r="B257" s="495"/>
      <c r="C257" s="495"/>
      <c r="D257" s="495"/>
      <c r="E257" s="496"/>
    </row>
    <row r="258" spans="1:5" ht="24.75" customHeight="1" thickBot="1" x14ac:dyDescent="0.2">
      <c r="A258" s="497" t="s">
        <v>583</v>
      </c>
      <c r="B258" s="481"/>
      <c r="C258" s="482"/>
      <c r="D258" s="482"/>
      <c r="E258" s="498"/>
    </row>
    <row r="259" spans="1:5" ht="17.25" customHeight="1" x14ac:dyDescent="0.15">
      <c r="A259" s="484" t="s">
        <v>591</v>
      </c>
      <c r="B259" s="188"/>
      <c r="C259" s="501" t="s">
        <v>538</v>
      </c>
      <c r="D259" s="487"/>
      <c r="E259" s="488"/>
    </row>
    <row r="260" spans="1:5" ht="17.25" customHeight="1" x14ac:dyDescent="0.15">
      <c r="A260" s="506"/>
      <c r="B260" s="189"/>
      <c r="C260" s="502" t="s">
        <v>589</v>
      </c>
      <c r="D260" s="502"/>
      <c r="E260" s="503"/>
    </row>
    <row r="261" spans="1:5" ht="17.25" customHeight="1" thickBot="1" x14ac:dyDescent="0.2">
      <c r="A261" s="507"/>
      <c r="B261" s="189"/>
      <c r="C261" s="270" t="s">
        <v>539</v>
      </c>
      <c r="D261" s="270"/>
      <c r="E261" s="271"/>
    </row>
    <row r="262" spans="1:5" ht="17.25" customHeight="1" x14ac:dyDescent="0.15">
      <c r="A262" s="484" t="s">
        <v>593</v>
      </c>
      <c r="B262" s="188"/>
      <c r="C262" s="501" t="s">
        <v>538</v>
      </c>
      <c r="D262" s="487"/>
      <c r="E262" s="488"/>
    </row>
    <row r="263" spans="1:5" ht="17.25" customHeight="1" x14ac:dyDescent="0.15">
      <c r="A263" s="506"/>
      <c r="B263" s="189"/>
      <c r="C263" s="502" t="s">
        <v>589</v>
      </c>
      <c r="D263" s="502"/>
      <c r="E263" s="503"/>
    </row>
    <row r="264" spans="1:5" ht="17.25" customHeight="1" thickBot="1" x14ac:dyDescent="0.2">
      <c r="A264" s="507"/>
      <c r="B264" s="189"/>
      <c r="C264" s="270" t="s">
        <v>539</v>
      </c>
      <c r="D264" s="270"/>
      <c r="E264" s="271"/>
    </row>
    <row r="265" spans="1:5" ht="17.25" customHeight="1" x14ac:dyDescent="0.15">
      <c r="A265" s="484" t="s">
        <v>592</v>
      </c>
      <c r="B265" s="188"/>
      <c r="C265" s="501" t="s">
        <v>538</v>
      </c>
      <c r="D265" s="487"/>
      <c r="E265" s="488"/>
    </row>
    <row r="266" spans="1:5" ht="17.25" customHeight="1" x14ac:dyDescent="0.15">
      <c r="A266" s="506"/>
      <c r="B266" s="189"/>
      <c r="C266" s="502" t="s">
        <v>589</v>
      </c>
      <c r="D266" s="502"/>
      <c r="E266" s="503"/>
    </row>
    <row r="267" spans="1:5" ht="17.25" customHeight="1" thickBot="1" x14ac:dyDescent="0.2">
      <c r="A267" s="507"/>
      <c r="B267" s="189"/>
      <c r="C267" s="270" t="s">
        <v>539</v>
      </c>
      <c r="D267" s="270"/>
      <c r="E267" s="271"/>
    </row>
    <row r="268" spans="1:5" ht="17.25" customHeight="1" x14ac:dyDescent="0.15">
      <c r="A268" s="508" t="s">
        <v>597</v>
      </c>
      <c r="B268" s="188"/>
      <c r="C268" s="501" t="s">
        <v>538</v>
      </c>
      <c r="D268" s="487"/>
      <c r="E268" s="488"/>
    </row>
    <row r="269" spans="1:5" ht="17.25" customHeight="1" x14ac:dyDescent="0.15">
      <c r="A269" s="506"/>
      <c r="B269" s="189"/>
      <c r="C269" s="502" t="s">
        <v>589</v>
      </c>
      <c r="D269" s="502"/>
      <c r="E269" s="503"/>
    </row>
    <row r="270" spans="1:5" ht="17.25" customHeight="1" thickBot="1" x14ac:dyDescent="0.2">
      <c r="A270" s="507"/>
      <c r="B270" s="189"/>
      <c r="C270" s="270" t="s">
        <v>539</v>
      </c>
      <c r="D270" s="270"/>
      <c r="E270" s="271"/>
    </row>
    <row r="271" spans="1:5" ht="17.25" customHeight="1" x14ac:dyDescent="0.15">
      <c r="A271" s="499" t="s">
        <v>594</v>
      </c>
      <c r="B271" s="188"/>
      <c r="C271" s="501" t="s">
        <v>538</v>
      </c>
      <c r="D271" s="487"/>
      <c r="E271" s="488"/>
    </row>
    <row r="272" spans="1:5" ht="17.25" customHeight="1" x14ac:dyDescent="0.15">
      <c r="A272" s="500"/>
      <c r="B272" s="189"/>
      <c r="C272" s="502" t="s">
        <v>589</v>
      </c>
      <c r="D272" s="502"/>
      <c r="E272" s="503"/>
    </row>
    <row r="273" spans="1:6" ht="17.25" customHeight="1" x14ac:dyDescent="0.15">
      <c r="A273" s="500"/>
      <c r="B273" s="189"/>
      <c r="C273" s="270" t="s">
        <v>539</v>
      </c>
      <c r="D273" s="270"/>
      <c r="E273" s="271"/>
    </row>
    <row r="274" spans="1:6" ht="17.25" customHeight="1" thickBot="1" x14ac:dyDescent="0.2">
      <c r="A274" s="500"/>
      <c r="B274" s="243"/>
      <c r="C274" s="504" t="s">
        <v>500</v>
      </c>
      <c r="D274" s="504"/>
      <c r="E274" s="505"/>
    </row>
    <row r="275" spans="1:6" ht="18.75" customHeight="1" thickBot="1" x14ac:dyDescent="0.2">
      <c r="A275" s="500"/>
      <c r="B275" s="431" t="s">
        <v>501</v>
      </c>
      <c r="C275" s="469"/>
      <c r="D275" s="469"/>
      <c r="E275" s="594"/>
      <c r="F275" s="254"/>
    </row>
    <row r="276" spans="1:6" ht="62.25" customHeight="1" thickBot="1" x14ac:dyDescent="0.2">
      <c r="A276" s="382"/>
      <c r="B276" s="434"/>
      <c r="C276" s="435"/>
      <c r="D276" s="435"/>
      <c r="E276" s="436"/>
    </row>
    <row r="277" spans="1:6" ht="23.25" hidden="1" customHeight="1" x14ac:dyDescent="0.15">
      <c r="A277" s="581" t="s">
        <v>188</v>
      </c>
      <c r="B277" s="582"/>
      <c r="C277" s="582"/>
      <c r="D277" s="610"/>
      <c r="E277" s="117"/>
    </row>
    <row r="278" spans="1:6" ht="23.25" hidden="1" customHeight="1" x14ac:dyDescent="0.15">
      <c r="A278" s="607" t="s">
        <v>65</v>
      </c>
      <c r="B278" s="608"/>
      <c r="C278" s="608"/>
      <c r="D278" s="609"/>
      <c r="E278" s="117"/>
    </row>
    <row r="279" spans="1:6" ht="23.25" hidden="1" customHeight="1" x14ac:dyDescent="0.15">
      <c r="A279" s="517" t="s">
        <v>189</v>
      </c>
      <c r="B279" s="91"/>
      <c r="C279" s="22" t="s">
        <v>190</v>
      </c>
      <c r="D279" s="9" t="s">
        <v>191</v>
      </c>
      <c r="E279" s="117"/>
    </row>
    <row r="280" spans="1:6" ht="23.25" hidden="1" customHeight="1" x14ac:dyDescent="0.15">
      <c r="A280" s="517"/>
      <c r="B280" s="91"/>
      <c r="C280" s="22" t="s">
        <v>100</v>
      </c>
      <c r="D280" s="9" t="s">
        <v>192</v>
      </c>
      <c r="E280" s="117"/>
    </row>
    <row r="281" spans="1:6" ht="23.25" hidden="1" customHeight="1" x14ac:dyDescent="0.15">
      <c r="A281" s="118" t="s">
        <v>98</v>
      </c>
      <c r="B281" s="90"/>
      <c r="C281" s="22" t="s">
        <v>190</v>
      </c>
      <c r="D281" s="9" t="s">
        <v>193</v>
      </c>
      <c r="E281" s="117"/>
    </row>
    <row r="282" spans="1:6" ht="23.25" hidden="1" customHeight="1" x14ac:dyDescent="0.15">
      <c r="A282" s="118" t="s">
        <v>194</v>
      </c>
      <c r="B282" s="90"/>
      <c r="C282" s="22" t="s">
        <v>100</v>
      </c>
      <c r="D282" s="9" t="s">
        <v>195</v>
      </c>
      <c r="E282" s="117"/>
    </row>
    <row r="283" spans="1:6" ht="23.25" hidden="1" customHeight="1" x14ac:dyDescent="0.15">
      <c r="A283" s="118" t="s">
        <v>196</v>
      </c>
      <c r="B283" s="90"/>
      <c r="C283" s="22" t="s">
        <v>190</v>
      </c>
      <c r="D283" s="9" t="s">
        <v>197</v>
      </c>
      <c r="E283" s="117"/>
    </row>
    <row r="284" spans="1:6" ht="23.25" hidden="1" customHeight="1" x14ac:dyDescent="0.15">
      <c r="A284" s="510" t="s">
        <v>198</v>
      </c>
      <c r="B284" s="89"/>
      <c r="C284" s="22" t="s">
        <v>190</v>
      </c>
      <c r="D284" s="9" t="s">
        <v>199</v>
      </c>
      <c r="E284" s="117"/>
    </row>
    <row r="285" spans="1:6" ht="23.25" hidden="1" customHeight="1" x14ac:dyDescent="0.15">
      <c r="A285" s="510"/>
      <c r="B285" s="89"/>
      <c r="C285" s="22" t="s">
        <v>100</v>
      </c>
      <c r="D285" s="9" t="s">
        <v>200</v>
      </c>
      <c r="E285" s="117"/>
    </row>
    <row r="286" spans="1:6" ht="23.25" hidden="1" customHeight="1" x14ac:dyDescent="0.15">
      <c r="A286" s="118" t="s">
        <v>201</v>
      </c>
      <c r="B286" s="90"/>
      <c r="C286" s="22" t="s">
        <v>100</v>
      </c>
      <c r="D286" s="9" t="s">
        <v>200</v>
      </c>
      <c r="E286" s="117"/>
    </row>
    <row r="287" spans="1:6" ht="23.25" hidden="1" customHeight="1" x14ac:dyDescent="0.15">
      <c r="A287" s="607" t="s">
        <v>202</v>
      </c>
      <c r="B287" s="608"/>
      <c r="C287" s="608"/>
      <c r="D287" s="609"/>
      <c r="E287" s="117"/>
    </row>
    <row r="288" spans="1:6" ht="23.25" hidden="1" customHeight="1" x14ac:dyDescent="0.15">
      <c r="A288" s="595" t="s">
        <v>203</v>
      </c>
      <c r="B288" s="596"/>
      <c r="C288" s="596"/>
      <c r="D288" s="597"/>
      <c r="E288" s="117"/>
    </row>
    <row r="289" spans="1:11" ht="23.25" hidden="1" customHeight="1" x14ac:dyDescent="0.15">
      <c r="A289" s="119" t="s">
        <v>204</v>
      </c>
      <c r="B289" s="23"/>
      <c r="C289" s="509" t="s">
        <v>205</v>
      </c>
      <c r="D289" s="509"/>
      <c r="E289" s="117"/>
    </row>
    <row r="290" spans="1:11" ht="23.25" hidden="1" customHeight="1" x14ac:dyDescent="0.15">
      <c r="A290" s="510" t="s">
        <v>163</v>
      </c>
      <c r="B290" s="89"/>
      <c r="C290" s="511" t="s">
        <v>206</v>
      </c>
      <c r="D290" s="511"/>
      <c r="E290" s="117"/>
    </row>
    <row r="291" spans="1:11" ht="23.25" hidden="1" customHeight="1" x14ac:dyDescent="0.15">
      <c r="A291" s="510"/>
      <c r="B291" s="89"/>
      <c r="C291" s="512" t="s">
        <v>207</v>
      </c>
      <c r="D291" s="512"/>
      <c r="E291" s="117"/>
    </row>
    <row r="292" spans="1:11" ht="23.25" hidden="1" customHeight="1" x14ac:dyDescent="0.15">
      <c r="A292" s="119" t="s">
        <v>208</v>
      </c>
      <c r="B292" s="23"/>
      <c r="C292" s="89" t="s">
        <v>209</v>
      </c>
      <c r="D292" s="89" t="s">
        <v>210</v>
      </c>
      <c r="E292" s="117"/>
    </row>
    <row r="293" spans="1:11" ht="23.25" hidden="1" customHeight="1" x14ac:dyDescent="0.15">
      <c r="A293" s="119"/>
      <c r="B293" s="23"/>
      <c r="C293" s="23"/>
      <c r="D293" s="90"/>
      <c r="E293" s="117"/>
    </row>
    <row r="294" spans="1:11" ht="23.25" hidden="1" customHeight="1" x14ac:dyDescent="0.15">
      <c r="A294" s="595" t="s">
        <v>155</v>
      </c>
      <c r="B294" s="596"/>
      <c r="C294" s="596"/>
      <c r="D294" s="597"/>
      <c r="E294" s="117"/>
    </row>
    <row r="295" spans="1:11" ht="23.25" hidden="1" customHeight="1" x14ac:dyDescent="0.15">
      <c r="A295" s="119" t="s">
        <v>204</v>
      </c>
      <c r="B295" s="23"/>
      <c r="C295" s="511" t="s">
        <v>211</v>
      </c>
      <c r="D295" s="511"/>
      <c r="E295" s="117"/>
    </row>
    <row r="296" spans="1:11" ht="23.25" hidden="1" customHeight="1" x14ac:dyDescent="0.15">
      <c r="A296" s="510" t="s">
        <v>163</v>
      </c>
      <c r="B296" s="89"/>
      <c r="C296" s="511" t="s">
        <v>212</v>
      </c>
      <c r="D296" s="511"/>
      <c r="E296" s="117"/>
    </row>
    <row r="297" spans="1:11" ht="23.25" hidden="1" customHeight="1" x14ac:dyDescent="0.15">
      <c r="A297" s="510"/>
      <c r="B297" s="89"/>
      <c r="C297" s="512" t="s">
        <v>213</v>
      </c>
      <c r="D297" s="512"/>
      <c r="E297" s="117"/>
    </row>
    <row r="298" spans="1:11" ht="23.25" hidden="1" customHeight="1" x14ac:dyDescent="0.15">
      <c r="A298" s="119" t="s">
        <v>208</v>
      </c>
      <c r="B298" s="23"/>
      <c r="C298" s="89" t="s">
        <v>214</v>
      </c>
      <c r="D298" s="89" t="s">
        <v>210</v>
      </c>
      <c r="E298" s="117"/>
    </row>
    <row r="299" spans="1:11" ht="23.25" hidden="1" customHeight="1" x14ac:dyDescent="0.15">
      <c r="A299" s="584" t="s">
        <v>215</v>
      </c>
      <c r="B299" s="585"/>
      <c r="C299" s="585"/>
      <c r="D299" s="585"/>
      <c r="E299" s="586"/>
      <c r="H299" s="7"/>
      <c r="I299" s="7"/>
      <c r="J299" s="7"/>
      <c r="K299" s="7"/>
    </row>
    <row r="300" spans="1:11" ht="23.25" hidden="1" customHeight="1" thickBot="1" x14ac:dyDescent="0.2">
      <c r="A300" s="587" t="s">
        <v>216</v>
      </c>
      <c r="B300" s="588"/>
      <c r="C300" s="588"/>
      <c r="D300" s="588"/>
      <c r="E300" s="589"/>
    </row>
    <row r="301" spans="1:11" ht="23.25" hidden="1" customHeight="1" x14ac:dyDescent="0.15">
      <c r="A301" s="521" t="s">
        <v>457</v>
      </c>
      <c r="B301" s="74"/>
      <c r="C301" s="523" t="s">
        <v>447</v>
      </c>
      <c r="D301" s="524"/>
      <c r="E301" s="525"/>
    </row>
    <row r="302" spans="1:11" ht="23.25" hidden="1" customHeight="1" x14ac:dyDescent="0.15">
      <c r="A302" s="410"/>
      <c r="B302" s="76"/>
      <c r="C302" s="526" t="s">
        <v>448</v>
      </c>
      <c r="D302" s="270"/>
      <c r="E302" s="271"/>
    </row>
    <row r="303" spans="1:11" ht="23.25" hidden="1" customHeight="1" x14ac:dyDescent="0.15">
      <c r="A303" s="410"/>
      <c r="B303" s="76"/>
      <c r="C303" s="526" t="s">
        <v>449</v>
      </c>
      <c r="D303" s="270"/>
      <c r="E303" s="271"/>
    </row>
    <row r="304" spans="1:11" ht="23.25" hidden="1" customHeight="1" x14ac:dyDescent="0.15">
      <c r="A304" s="410"/>
      <c r="B304" s="76"/>
      <c r="C304" s="526" t="s">
        <v>450</v>
      </c>
      <c r="D304" s="270"/>
      <c r="E304" s="271"/>
    </row>
    <row r="305" spans="1:11" ht="23.25" hidden="1" customHeight="1" x14ac:dyDescent="0.15">
      <c r="A305" s="522"/>
      <c r="B305" s="77"/>
      <c r="C305" s="539" t="s">
        <v>451</v>
      </c>
      <c r="D305" s="489"/>
      <c r="E305" s="490"/>
    </row>
    <row r="306" spans="1:11" ht="23.25" hidden="1" customHeight="1" x14ac:dyDescent="0.15">
      <c r="A306" s="604" t="s">
        <v>217</v>
      </c>
      <c r="B306" s="605"/>
      <c r="C306" s="605"/>
      <c r="D306" s="605"/>
      <c r="E306" s="606"/>
    </row>
    <row r="307" spans="1:11" ht="23.25" hidden="1" customHeight="1" thickBot="1" x14ac:dyDescent="0.2">
      <c r="A307" s="530"/>
      <c r="B307" s="531"/>
      <c r="C307" s="531"/>
      <c r="D307" s="531"/>
      <c r="E307" s="532"/>
      <c r="H307" s="7"/>
      <c r="I307" s="7"/>
      <c r="J307" s="7"/>
      <c r="K307" s="7"/>
    </row>
    <row r="308" spans="1:11" ht="23.25" hidden="1" customHeight="1" thickBot="1" x14ac:dyDescent="0.2">
      <c r="A308" s="560" t="s">
        <v>218</v>
      </c>
      <c r="B308" s="561"/>
      <c r="C308" s="561"/>
      <c r="D308" s="561"/>
      <c r="E308" s="562"/>
    </row>
    <row r="309" spans="1:11" ht="23.25" hidden="1" customHeight="1" x14ac:dyDescent="0.15">
      <c r="A309" s="534" t="s">
        <v>458</v>
      </c>
      <c r="B309" s="74"/>
      <c r="C309" s="523" t="s">
        <v>453</v>
      </c>
      <c r="D309" s="524"/>
      <c r="E309" s="525"/>
    </row>
    <row r="310" spans="1:11" ht="23.25" hidden="1" customHeight="1" x14ac:dyDescent="0.15">
      <c r="A310" s="535"/>
      <c r="B310" s="75"/>
      <c r="C310" s="536" t="s">
        <v>454</v>
      </c>
      <c r="D310" s="537"/>
      <c r="E310" s="538"/>
    </row>
    <row r="311" spans="1:11" ht="23.25" hidden="1" customHeight="1" x14ac:dyDescent="0.15">
      <c r="A311" s="629" t="s">
        <v>219</v>
      </c>
      <c r="B311" s="630"/>
      <c r="C311" s="630"/>
      <c r="D311" s="630"/>
      <c r="E311" s="631"/>
    </row>
    <row r="312" spans="1:11" ht="23.25" hidden="1" customHeight="1" thickBot="1" x14ac:dyDescent="0.2">
      <c r="A312" s="530"/>
      <c r="B312" s="531"/>
      <c r="C312" s="531"/>
      <c r="D312" s="531"/>
      <c r="E312" s="532"/>
      <c r="H312" s="7"/>
      <c r="I312" s="7"/>
      <c r="J312" s="7"/>
      <c r="K312" s="7"/>
    </row>
    <row r="313" spans="1:11" ht="23.25" hidden="1" customHeight="1" thickBot="1" x14ac:dyDescent="0.2">
      <c r="A313" s="560" t="s">
        <v>220</v>
      </c>
      <c r="B313" s="561"/>
      <c r="C313" s="561"/>
      <c r="D313" s="561"/>
      <c r="E313" s="562"/>
    </row>
    <row r="314" spans="1:11" ht="23.25" hidden="1" customHeight="1" x14ac:dyDescent="0.15">
      <c r="A314" s="534" t="s">
        <v>452</v>
      </c>
      <c r="B314" s="74"/>
      <c r="C314" s="523" t="s">
        <v>455</v>
      </c>
      <c r="D314" s="524"/>
      <c r="E314" s="525"/>
    </row>
    <row r="315" spans="1:11" ht="23.25" hidden="1" customHeight="1" x14ac:dyDescent="0.15">
      <c r="A315" s="535"/>
      <c r="B315" s="75"/>
      <c r="C315" s="536" t="s">
        <v>456</v>
      </c>
      <c r="D315" s="537"/>
      <c r="E315" s="538"/>
    </row>
    <row r="316" spans="1:11" ht="23.25" hidden="1" customHeight="1" x14ac:dyDescent="0.15">
      <c r="A316" s="629" t="s">
        <v>221</v>
      </c>
      <c r="B316" s="630"/>
      <c r="C316" s="630"/>
      <c r="D316" s="630"/>
      <c r="E316" s="631"/>
    </row>
    <row r="317" spans="1:11" ht="23.25" hidden="1" customHeight="1" thickBot="1" x14ac:dyDescent="0.2">
      <c r="A317" s="530"/>
      <c r="B317" s="531"/>
      <c r="C317" s="531"/>
      <c r="D317" s="531"/>
      <c r="E317" s="532"/>
    </row>
    <row r="318" spans="1:11" ht="23.25" hidden="1" customHeight="1" x14ac:dyDescent="0.15">
      <c r="A318" s="623" t="s">
        <v>222</v>
      </c>
      <c r="B318" s="624"/>
      <c r="C318" s="624"/>
      <c r="D318" s="624"/>
      <c r="E318" s="625"/>
    </row>
    <row r="319" spans="1:11" ht="23.25" hidden="1" customHeight="1" thickBot="1" x14ac:dyDescent="0.2">
      <c r="A319" s="626" t="s">
        <v>223</v>
      </c>
      <c r="B319" s="627"/>
      <c r="C319" s="627"/>
      <c r="D319" s="627"/>
      <c r="E319" s="628"/>
    </row>
    <row r="320" spans="1:11" ht="23.25" hidden="1" customHeight="1" thickBot="1" x14ac:dyDescent="0.2">
      <c r="A320" s="557"/>
      <c r="B320" s="558"/>
      <c r="C320" s="558"/>
      <c r="D320" s="558"/>
      <c r="E320" s="559"/>
    </row>
    <row r="321" spans="1:6" ht="23.25" customHeight="1" thickBot="1" x14ac:dyDescent="0.2">
      <c r="A321" s="619" t="s">
        <v>584</v>
      </c>
      <c r="B321" s="620"/>
      <c r="C321" s="620"/>
      <c r="D321" s="620"/>
      <c r="E321" s="621"/>
    </row>
    <row r="322" spans="1:6" ht="19.5" customHeight="1" x14ac:dyDescent="0.15">
      <c r="A322" s="613" t="s">
        <v>540</v>
      </c>
      <c r="B322" s="249"/>
      <c r="C322" s="542" t="s">
        <v>590</v>
      </c>
      <c r="D322" s="543"/>
      <c r="E322" s="622"/>
      <c r="F322" s="269"/>
    </row>
    <row r="323" spans="1:6" ht="19.5" customHeight="1" x14ac:dyDescent="0.15">
      <c r="A323" s="614"/>
      <c r="B323" s="250"/>
      <c r="C323" s="546" t="s">
        <v>553</v>
      </c>
      <c r="D323" s="546"/>
      <c r="E323" s="617"/>
    </row>
    <row r="324" spans="1:6" ht="18.75" customHeight="1" x14ac:dyDescent="0.15">
      <c r="A324" s="614"/>
      <c r="B324" s="250"/>
      <c r="C324" s="618" t="s">
        <v>542</v>
      </c>
      <c r="D324" s="546"/>
      <c r="E324" s="617"/>
    </row>
    <row r="325" spans="1:6" ht="19.5" customHeight="1" thickBot="1" x14ac:dyDescent="0.2">
      <c r="A325" s="615"/>
      <c r="B325" s="251"/>
      <c r="C325" s="611" t="s">
        <v>544</v>
      </c>
      <c r="D325" s="611"/>
      <c r="E325" s="612"/>
    </row>
    <row r="326" spans="1:6" ht="18.75" customHeight="1" thickBot="1" x14ac:dyDescent="0.2">
      <c r="A326" s="370"/>
      <c r="B326" s="431" t="s">
        <v>541</v>
      </c>
      <c r="C326" s="469"/>
      <c r="D326" s="469"/>
      <c r="E326" s="594"/>
    </row>
    <row r="327" spans="1:6" ht="51.75" customHeight="1" thickBot="1" x14ac:dyDescent="0.2">
      <c r="A327" s="616"/>
      <c r="B327" s="434"/>
      <c r="C327" s="435"/>
      <c r="D327" s="435"/>
      <c r="E327" s="436"/>
    </row>
    <row r="328" spans="1:6" ht="24.75" customHeight="1" x14ac:dyDescent="0.15">
      <c r="A328" s="581" t="s">
        <v>545</v>
      </c>
      <c r="B328" s="582"/>
      <c r="C328" s="582"/>
      <c r="D328" s="582"/>
      <c r="E328" s="583"/>
    </row>
    <row r="329" spans="1:6" ht="40.5" customHeight="1" x14ac:dyDescent="0.15">
      <c r="A329" s="584" t="s">
        <v>609</v>
      </c>
      <c r="B329" s="585"/>
      <c r="C329" s="585"/>
      <c r="D329" s="585"/>
      <c r="E329" s="586"/>
    </row>
    <row r="330" spans="1:6" ht="24.75" customHeight="1" thickBot="1" x14ac:dyDescent="0.2">
      <c r="A330" s="587" t="s">
        <v>203</v>
      </c>
      <c r="B330" s="588"/>
      <c r="C330" s="588"/>
      <c r="D330" s="588"/>
      <c r="E330" s="589"/>
    </row>
    <row r="331" spans="1:6" ht="20.25" customHeight="1" x14ac:dyDescent="0.15">
      <c r="A331" s="563"/>
      <c r="B331" s="564"/>
      <c r="C331" s="564"/>
      <c r="D331" s="564"/>
      <c r="E331" s="565"/>
    </row>
    <row r="332" spans="1:6" ht="20.25" customHeight="1" x14ac:dyDescent="0.15">
      <c r="A332" s="566"/>
      <c r="B332" s="567"/>
      <c r="C332" s="567"/>
      <c r="D332" s="567"/>
      <c r="E332" s="568"/>
    </row>
    <row r="333" spans="1:6" ht="20.25" customHeight="1" x14ac:dyDescent="0.15">
      <c r="A333" s="566"/>
      <c r="B333" s="567"/>
      <c r="C333" s="567"/>
      <c r="D333" s="567"/>
      <c r="E333" s="568"/>
    </row>
    <row r="334" spans="1:6" ht="24" customHeight="1" x14ac:dyDescent="0.15">
      <c r="A334" s="566"/>
      <c r="B334" s="567"/>
      <c r="C334" s="567"/>
      <c r="D334" s="567"/>
      <c r="E334" s="568"/>
    </row>
    <row r="335" spans="1:6" ht="20.25" customHeight="1" thickBot="1" x14ac:dyDescent="0.2">
      <c r="A335" s="569"/>
      <c r="B335" s="570"/>
      <c r="C335" s="570"/>
      <c r="D335" s="570"/>
      <c r="E335" s="571"/>
    </row>
    <row r="336" spans="1:6" ht="24.75" customHeight="1" thickBot="1" x14ac:dyDescent="0.2">
      <c r="A336" s="560" t="s">
        <v>516</v>
      </c>
      <c r="B336" s="561"/>
      <c r="C336" s="561"/>
      <c r="D336" s="561"/>
      <c r="E336" s="562"/>
    </row>
    <row r="337" spans="1:5" ht="20.25" customHeight="1" x14ac:dyDescent="0.15">
      <c r="A337" s="563"/>
      <c r="B337" s="564"/>
      <c r="C337" s="564"/>
      <c r="D337" s="564"/>
      <c r="E337" s="565"/>
    </row>
    <row r="338" spans="1:5" ht="20.25" customHeight="1" x14ac:dyDescent="0.15">
      <c r="A338" s="566"/>
      <c r="B338" s="567"/>
      <c r="C338" s="567"/>
      <c r="D338" s="567"/>
      <c r="E338" s="568"/>
    </row>
    <row r="339" spans="1:5" ht="20.25" customHeight="1" x14ac:dyDescent="0.15">
      <c r="A339" s="566"/>
      <c r="B339" s="567"/>
      <c r="C339" s="567"/>
      <c r="D339" s="567"/>
      <c r="E339" s="568"/>
    </row>
    <row r="340" spans="1:5" ht="20.25" customHeight="1" x14ac:dyDescent="0.15">
      <c r="A340" s="566"/>
      <c r="B340" s="567"/>
      <c r="C340" s="567"/>
      <c r="D340" s="567"/>
      <c r="E340" s="568"/>
    </row>
    <row r="341" spans="1:5" ht="25.5" hidden="1" customHeight="1" x14ac:dyDescent="0.15">
      <c r="A341" s="566"/>
      <c r="B341" s="567"/>
      <c r="C341" s="567"/>
      <c r="D341" s="567"/>
      <c r="E341" s="568"/>
    </row>
    <row r="342" spans="1:5" ht="20.25" customHeight="1" thickBot="1" x14ac:dyDescent="0.2">
      <c r="A342" s="569"/>
      <c r="B342" s="570"/>
      <c r="C342" s="570"/>
      <c r="D342" s="570"/>
      <c r="E342" s="571"/>
    </row>
    <row r="343" spans="1:5" ht="24.75" customHeight="1" thickBot="1" x14ac:dyDescent="0.2">
      <c r="A343" s="560" t="s">
        <v>164</v>
      </c>
      <c r="B343" s="561"/>
      <c r="C343" s="561"/>
      <c r="D343" s="561"/>
      <c r="E343" s="562"/>
    </row>
    <row r="344" spans="1:5" ht="20.25" customHeight="1" x14ac:dyDescent="0.15">
      <c r="A344" s="563"/>
      <c r="B344" s="564"/>
      <c r="C344" s="564"/>
      <c r="D344" s="564"/>
      <c r="E344" s="565"/>
    </row>
    <row r="345" spans="1:5" ht="20.25" customHeight="1" x14ac:dyDescent="0.15">
      <c r="A345" s="566"/>
      <c r="B345" s="567"/>
      <c r="C345" s="567"/>
      <c r="D345" s="567"/>
      <c r="E345" s="568"/>
    </row>
    <row r="346" spans="1:5" ht="20.25" customHeight="1" x14ac:dyDescent="0.15">
      <c r="A346" s="566"/>
      <c r="B346" s="567"/>
      <c r="C346" s="567"/>
      <c r="D346" s="567"/>
      <c r="E346" s="568"/>
    </row>
    <row r="347" spans="1:5" ht="25.5" customHeight="1" x14ac:dyDescent="0.15">
      <c r="A347" s="566"/>
      <c r="B347" s="567"/>
      <c r="C347" s="567"/>
      <c r="D347" s="567"/>
      <c r="E347" s="568"/>
    </row>
    <row r="348" spans="1:5" ht="20.25" customHeight="1" thickBot="1" x14ac:dyDescent="0.2">
      <c r="A348" s="569"/>
      <c r="B348" s="570"/>
      <c r="C348" s="570"/>
      <c r="D348" s="570"/>
      <c r="E348" s="571"/>
    </row>
    <row r="349" spans="1:5" ht="24.75" customHeight="1" thickBot="1" x14ac:dyDescent="0.2">
      <c r="A349" s="560" t="s">
        <v>543</v>
      </c>
      <c r="B349" s="561"/>
      <c r="C349" s="561"/>
      <c r="D349" s="561"/>
      <c r="E349" s="562"/>
    </row>
    <row r="350" spans="1:5" ht="20.25" hidden="1" customHeight="1" x14ac:dyDescent="0.15">
      <c r="A350" s="563"/>
      <c r="B350" s="564"/>
      <c r="C350" s="564"/>
      <c r="D350" s="564"/>
      <c r="E350" s="565"/>
    </row>
    <row r="351" spans="1:5" ht="20.25" hidden="1" customHeight="1" x14ac:dyDescent="0.15">
      <c r="A351" s="566"/>
      <c r="B351" s="567"/>
      <c r="C351" s="567"/>
      <c r="D351" s="567"/>
      <c r="E351" s="568"/>
    </row>
    <row r="352" spans="1:5" ht="20.25" hidden="1" customHeight="1" x14ac:dyDescent="0.15">
      <c r="A352" s="566"/>
      <c r="B352" s="567"/>
      <c r="C352" s="567"/>
      <c r="D352" s="567"/>
      <c r="E352" s="568"/>
    </row>
    <row r="353" spans="1:5" ht="20.25" hidden="1" customHeight="1" x14ac:dyDescent="0.15">
      <c r="A353" s="566"/>
      <c r="B353" s="567"/>
      <c r="C353" s="567"/>
      <c r="D353" s="567"/>
      <c r="E353" s="568"/>
    </row>
    <row r="354" spans="1:5" ht="20.25" hidden="1" customHeight="1" x14ac:dyDescent="0.15">
      <c r="A354" s="566"/>
      <c r="B354" s="567"/>
      <c r="C354" s="567"/>
      <c r="D354" s="567"/>
      <c r="E354" s="568"/>
    </row>
    <row r="355" spans="1:5" ht="20.25" customHeight="1" x14ac:dyDescent="0.15">
      <c r="A355" s="566"/>
      <c r="B355" s="567"/>
      <c r="C355" s="567"/>
      <c r="D355" s="567"/>
      <c r="E355" s="568"/>
    </row>
    <row r="356" spans="1:5" ht="20.25" customHeight="1" x14ac:dyDescent="0.15">
      <c r="A356" s="566"/>
      <c r="B356" s="567"/>
      <c r="C356" s="567"/>
      <c r="D356" s="567"/>
      <c r="E356" s="568"/>
    </row>
    <row r="357" spans="1:5" ht="20.25" customHeight="1" x14ac:dyDescent="0.15">
      <c r="A357" s="566"/>
      <c r="B357" s="567"/>
      <c r="C357" s="567"/>
      <c r="D357" s="567"/>
      <c r="E357" s="568"/>
    </row>
    <row r="358" spans="1:5" ht="25.5" customHeight="1" x14ac:dyDescent="0.15">
      <c r="A358" s="566"/>
      <c r="B358" s="567"/>
      <c r="C358" s="567"/>
      <c r="D358" s="567"/>
      <c r="E358" s="568"/>
    </row>
    <row r="359" spans="1:5" ht="19.5" customHeight="1" thickBot="1" x14ac:dyDescent="0.2">
      <c r="A359" s="569"/>
      <c r="B359" s="570"/>
      <c r="C359" s="570"/>
      <c r="D359" s="570"/>
      <c r="E359" s="571"/>
    </row>
    <row r="360" spans="1:5" ht="25.5" customHeight="1" thickBot="1" x14ac:dyDescent="0.2">
      <c r="A360" s="560" t="s">
        <v>487</v>
      </c>
      <c r="B360" s="561"/>
      <c r="C360" s="561"/>
      <c r="D360" s="561"/>
      <c r="E360" s="562"/>
    </row>
    <row r="361" spans="1:5" ht="20.25" customHeight="1" x14ac:dyDescent="0.15">
      <c r="A361" s="572"/>
      <c r="B361" s="573"/>
      <c r="C361" s="573"/>
      <c r="D361" s="573"/>
      <c r="E361" s="574"/>
    </row>
    <row r="362" spans="1:5" ht="20.25" customHeight="1" x14ac:dyDescent="0.15">
      <c r="A362" s="575"/>
      <c r="B362" s="576"/>
      <c r="C362" s="576"/>
      <c r="D362" s="576"/>
      <c r="E362" s="577"/>
    </row>
    <row r="363" spans="1:5" ht="24.75" customHeight="1" x14ac:dyDescent="0.15">
      <c r="A363" s="575"/>
      <c r="B363" s="576"/>
      <c r="C363" s="576"/>
      <c r="D363" s="576"/>
      <c r="E363" s="577"/>
    </row>
    <row r="364" spans="1:5" ht="43.5" customHeight="1" thickBot="1" x14ac:dyDescent="0.2">
      <c r="A364" s="578"/>
      <c r="B364" s="579"/>
      <c r="C364" s="579"/>
      <c r="D364" s="579"/>
      <c r="E364" s="580"/>
    </row>
  </sheetData>
  <sheetProtection formatCells="0" formatColumns="0" formatRows="0"/>
  <mergeCells count="261">
    <mergeCell ref="A336:E336"/>
    <mergeCell ref="A331:E335"/>
    <mergeCell ref="A337:E342"/>
    <mergeCell ref="A344:E348"/>
    <mergeCell ref="A343:E343"/>
    <mergeCell ref="C273:E273"/>
    <mergeCell ref="C274:E274"/>
    <mergeCell ref="A349:E349"/>
    <mergeCell ref="A350:E359"/>
    <mergeCell ref="C309:E309"/>
    <mergeCell ref="C310:E310"/>
    <mergeCell ref="A309:A310"/>
    <mergeCell ref="A318:E318"/>
    <mergeCell ref="A319:E319"/>
    <mergeCell ref="A320:E320"/>
    <mergeCell ref="A328:E328"/>
    <mergeCell ref="A329:E329"/>
    <mergeCell ref="A330:E330"/>
    <mergeCell ref="A311:E311"/>
    <mergeCell ref="A312:E312"/>
    <mergeCell ref="A313:E313"/>
    <mergeCell ref="A316:E316"/>
    <mergeCell ref="A317:E317"/>
    <mergeCell ref="A314:A315"/>
    <mergeCell ref="C314:E314"/>
    <mergeCell ref="C315:E315"/>
    <mergeCell ref="C325:E325"/>
    <mergeCell ref="B327:E327"/>
    <mergeCell ref="A322:A327"/>
    <mergeCell ref="C323:E323"/>
    <mergeCell ref="C324:E324"/>
    <mergeCell ref="A229:E229"/>
    <mergeCell ref="C230:E230"/>
    <mergeCell ref="A321:E321"/>
    <mergeCell ref="A230:B230"/>
    <mergeCell ref="A279:A280"/>
    <mergeCell ref="A284:A285"/>
    <mergeCell ref="A287:D287"/>
    <mergeCell ref="C322:E322"/>
    <mergeCell ref="C246:E246"/>
    <mergeCell ref="A296:A297"/>
    <mergeCell ref="C296:D296"/>
    <mergeCell ref="C297:D297"/>
    <mergeCell ref="A299:E299"/>
    <mergeCell ref="C301:E301"/>
    <mergeCell ref="C302:E302"/>
    <mergeCell ref="C303:E303"/>
    <mergeCell ref="C232:E232"/>
    <mergeCell ref="C291:D291"/>
    <mergeCell ref="A277:D277"/>
    <mergeCell ref="C272:E272"/>
    <mergeCell ref="A242:A246"/>
    <mergeCell ref="C242:E242"/>
    <mergeCell ref="C243:E243"/>
    <mergeCell ref="C244:E244"/>
    <mergeCell ref="C248:E248"/>
    <mergeCell ref="C245:E245"/>
    <mergeCell ref="A262:A264"/>
    <mergeCell ref="C263:E263"/>
    <mergeCell ref="C264:E264"/>
    <mergeCell ref="A265:A267"/>
    <mergeCell ref="C265:E265"/>
    <mergeCell ref="C266:E266"/>
    <mergeCell ref="C267:E267"/>
    <mergeCell ref="A268:A270"/>
    <mergeCell ref="C268:E268"/>
    <mergeCell ref="C269:E269"/>
    <mergeCell ref="C270:E270"/>
    <mergeCell ref="A224:B226"/>
    <mergeCell ref="A308:E308"/>
    <mergeCell ref="A294:D294"/>
    <mergeCell ref="C295:D295"/>
    <mergeCell ref="A301:A305"/>
    <mergeCell ref="C305:E305"/>
    <mergeCell ref="A247:A251"/>
    <mergeCell ref="C247:E247"/>
    <mergeCell ref="A290:A291"/>
    <mergeCell ref="C290:D290"/>
    <mergeCell ref="C249:E249"/>
    <mergeCell ref="C250:E250"/>
    <mergeCell ref="A257:E257"/>
    <mergeCell ref="C259:E259"/>
    <mergeCell ref="C260:E260"/>
    <mergeCell ref="C261:E261"/>
    <mergeCell ref="C262:E262"/>
    <mergeCell ref="A259:A261"/>
    <mergeCell ref="A307:E307"/>
    <mergeCell ref="A306:E306"/>
    <mergeCell ref="C233:E233"/>
    <mergeCell ref="C234:E234"/>
    <mergeCell ref="C235:E235"/>
    <mergeCell ref="A278:D278"/>
    <mergeCell ref="A221:B223"/>
    <mergeCell ref="A205:B210"/>
    <mergeCell ref="C213:E213"/>
    <mergeCell ref="C214:E214"/>
    <mergeCell ref="C215:E215"/>
    <mergeCell ref="C216:E216"/>
    <mergeCell ref="C217:E217"/>
    <mergeCell ref="C211:E211"/>
    <mergeCell ref="C212:E212"/>
    <mergeCell ref="A211:A219"/>
    <mergeCell ref="A14:B14"/>
    <mergeCell ref="A10:B10"/>
    <mergeCell ref="A1:E1"/>
    <mergeCell ref="A2:E2"/>
    <mergeCell ref="A3:C3"/>
    <mergeCell ref="D3:E3"/>
    <mergeCell ref="A4:C4"/>
    <mergeCell ref="D4:E4"/>
    <mergeCell ref="A5:C5"/>
    <mergeCell ref="D5:E5"/>
    <mergeCell ref="A11:C11"/>
    <mergeCell ref="D11:E11"/>
    <mergeCell ref="A13:B13"/>
    <mergeCell ref="A6:B7"/>
    <mergeCell ref="A8:B9"/>
    <mergeCell ref="E6:E7"/>
    <mergeCell ref="E8:E9"/>
    <mergeCell ref="A12:C12"/>
    <mergeCell ref="A15:B15"/>
    <mergeCell ref="A16:B16"/>
    <mergeCell ref="A17:B17"/>
    <mergeCell ref="A18:B18"/>
    <mergeCell ref="A19:B19"/>
    <mergeCell ref="A21:B25"/>
    <mergeCell ref="A27:B32"/>
    <mergeCell ref="A39:B41"/>
    <mergeCell ref="A33:E33"/>
    <mergeCell ref="C39:C41"/>
    <mergeCell ref="D39:E39"/>
    <mergeCell ref="D40:E40"/>
    <mergeCell ref="D41:E41"/>
    <mergeCell ref="D27:E27"/>
    <mergeCell ref="D28:E28"/>
    <mergeCell ref="D29:E29"/>
    <mergeCell ref="D30:E30"/>
    <mergeCell ref="D31:E31"/>
    <mergeCell ref="D32:E32"/>
    <mergeCell ref="A26:C26"/>
    <mergeCell ref="A20:C20"/>
    <mergeCell ref="C304:E304"/>
    <mergeCell ref="A198:E198"/>
    <mergeCell ref="C199:C201"/>
    <mergeCell ref="C202:C204"/>
    <mergeCell ref="C190:E190"/>
    <mergeCell ref="A43:E43"/>
    <mergeCell ref="A44:C44"/>
    <mergeCell ref="A45:C45"/>
    <mergeCell ref="A64:B67"/>
    <mergeCell ref="C94:C98"/>
    <mergeCell ref="C99:C100"/>
    <mergeCell ref="C102:C106"/>
    <mergeCell ref="D102:E102"/>
    <mergeCell ref="C78:C82"/>
    <mergeCell ref="C83:C84"/>
    <mergeCell ref="C86:C90"/>
    <mergeCell ref="C91:C92"/>
    <mergeCell ref="A68:B73"/>
    <mergeCell ref="A74:B77"/>
    <mergeCell ref="A47:B52"/>
    <mergeCell ref="A188:A197"/>
    <mergeCell ref="B197:E197"/>
    <mergeCell ref="A220:E220"/>
    <mergeCell ref="C221:C223"/>
    <mergeCell ref="C127:C129"/>
    <mergeCell ref="A300:E300"/>
    <mergeCell ref="C159:C161"/>
    <mergeCell ref="C162:C164"/>
    <mergeCell ref="C165:E165"/>
    <mergeCell ref="A151:E151"/>
    <mergeCell ref="A150:C150"/>
    <mergeCell ref="A152:C152"/>
    <mergeCell ref="C153:C155"/>
    <mergeCell ref="C156:C158"/>
    <mergeCell ref="A153:B158"/>
    <mergeCell ref="A159:B164"/>
    <mergeCell ref="C168:E168"/>
    <mergeCell ref="C169:E169"/>
    <mergeCell ref="C170:E170"/>
    <mergeCell ref="A165:A172"/>
    <mergeCell ref="C166:E166"/>
    <mergeCell ref="B196:E196"/>
    <mergeCell ref="C224:C226"/>
    <mergeCell ref="C227:E227"/>
    <mergeCell ref="C228:E228"/>
    <mergeCell ref="C205:C207"/>
    <mergeCell ref="C208:C210"/>
    <mergeCell ref="A227:B228"/>
    <mergeCell ref="A42:E42"/>
    <mergeCell ref="C194:E194"/>
    <mergeCell ref="B148:E148"/>
    <mergeCell ref="B149:E149"/>
    <mergeCell ref="B218:E218"/>
    <mergeCell ref="B219:E219"/>
    <mergeCell ref="A144:A149"/>
    <mergeCell ref="C107:C108"/>
    <mergeCell ref="D107:E107"/>
    <mergeCell ref="A121:B124"/>
    <mergeCell ref="A127:B131"/>
    <mergeCell ref="A110:B120"/>
    <mergeCell ref="A138:C140"/>
    <mergeCell ref="A141:C143"/>
    <mergeCell ref="A132:E132"/>
    <mergeCell ref="A133:E133"/>
    <mergeCell ref="A134:E134"/>
    <mergeCell ref="A135:C135"/>
    <mergeCell ref="A136:C136"/>
    <mergeCell ref="A137:C137"/>
    <mergeCell ref="C144:E144"/>
    <mergeCell ref="C145:E145"/>
    <mergeCell ref="C146:E146"/>
    <mergeCell ref="C147:E147"/>
    <mergeCell ref="A361:E364"/>
    <mergeCell ref="A360:E360"/>
    <mergeCell ref="A96:B101"/>
    <mergeCell ref="A102:B107"/>
    <mergeCell ref="A108:B109"/>
    <mergeCell ref="A78:B95"/>
    <mergeCell ref="A252:A256"/>
    <mergeCell ref="C252:E252"/>
    <mergeCell ref="C253:E253"/>
    <mergeCell ref="C254:E254"/>
    <mergeCell ref="C255:E255"/>
    <mergeCell ref="C256:E256"/>
    <mergeCell ref="A258:E258"/>
    <mergeCell ref="C271:E271"/>
    <mergeCell ref="A271:A276"/>
    <mergeCell ref="B275:E275"/>
    <mergeCell ref="B276:E276"/>
    <mergeCell ref="A288:D288"/>
    <mergeCell ref="C289:D289"/>
    <mergeCell ref="C251:E251"/>
    <mergeCell ref="A232:A236"/>
    <mergeCell ref="B171:E171"/>
    <mergeCell ref="B172:E172"/>
    <mergeCell ref="B326:E326"/>
    <mergeCell ref="A231:E231"/>
    <mergeCell ref="C236:E236"/>
    <mergeCell ref="A237:A241"/>
    <mergeCell ref="C237:E237"/>
    <mergeCell ref="C238:E238"/>
    <mergeCell ref="C239:E239"/>
    <mergeCell ref="C240:E240"/>
    <mergeCell ref="C167:E167"/>
    <mergeCell ref="A173:E173"/>
    <mergeCell ref="C175:C176"/>
    <mergeCell ref="C177:C179"/>
    <mergeCell ref="C181:C182"/>
    <mergeCell ref="C183:C184"/>
    <mergeCell ref="C185:C187"/>
    <mergeCell ref="A199:B204"/>
    <mergeCell ref="A174:B179"/>
    <mergeCell ref="A180:B187"/>
    <mergeCell ref="C188:E188"/>
    <mergeCell ref="C189:E189"/>
    <mergeCell ref="C192:E192"/>
    <mergeCell ref="C193:E193"/>
    <mergeCell ref="C195:E195"/>
    <mergeCell ref="C241:E241"/>
    <mergeCell ref="C191:E191"/>
  </mergeCells>
  <phoneticPr fontId="12"/>
  <dataValidations count="32">
    <dataValidation type="list" allowBlank="1" sqref="E21:E25">
      <formula1>$I$12:$I$31</formula1>
    </dataValidation>
    <dataValidation type="list" allowBlank="1" sqref="C18:D19 C21:C25">
      <formula1>$H$12:$H$32</formula1>
    </dataValidation>
    <dataValidation type="list" allowBlank="1" sqref="C13:D17">
      <formula1>$H$12:$H$31</formula1>
    </dataValidation>
    <dataValidation type="list" allowBlank="1" sqref="D90 D98 D106">
      <formula1>$K$79:$K$108</formula1>
    </dataValidation>
    <dataValidation type="list" allowBlank="1" sqref="D105">
      <formula1>$J$79:$J$84</formula1>
    </dataValidation>
    <dataValidation type="list" allowBlank="1" sqref="D88 D96 D104">
      <formula1>$I$79:$I$82</formula1>
    </dataValidation>
    <dataValidation type="list" allowBlank="1" sqref="D103 D95">
      <formula1>$H$79:$H$85</formula1>
    </dataValidation>
    <dataValidation type="list" allowBlank="1" sqref="D81 D89 D97">
      <formula1>$J$80:$J$85</formula1>
    </dataValidation>
    <dataValidation type="list" allowBlank="1" sqref="D80">
      <formula1>$I$79:$I$85</formula1>
    </dataValidation>
    <dataValidation type="list" allowBlank="1" sqref="D125:D126 D122">
      <formula1>$I$45:$I$56</formula1>
    </dataValidation>
    <dataValidation type="decimal" operator="greaterThanOrEqual" allowBlank="1" showInputMessage="1" showErrorMessage="1" sqref="D51:D52 D221:D226 D63 D67 D124 D77 D84:D85 D92:D93 D58 D108:D109 D73:D74 D120 D115:D116 D131 D100:D101 D138:D143 D175:D179 D153:D164 D181:D187 D199:D204 D206:D210">
      <formula1>0</formula1>
    </dataValidation>
    <dataValidation type="list" allowBlank="1" sqref="D10">
      <formula1>"河川,砂防,海岸,道路,下水道,急傾斜,港湾,農村,治山,林道,漁港,水道,その他"</formula1>
    </dataValidation>
    <dataValidation type="list" allowBlank="1" showInputMessage="1" showErrorMessage="1" sqref="D44">
      <formula1>"３Dでない通常の起工測量は自社で行っていた,３Dでない通常の起工測量は外注していた"</formula1>
    </dataValidation>
    <dataValidation type="list" allowBlank="1" showInputMessage="1" showErrorMessage="1" sqref="D45">
      <formula1>"自社,外注(一部または全部)"</formula1>
    </dataValidation>
    <dataValidation type="list" allowBlank="1" showInputMessage="1" showErrorMessage="1" sqref="D128:D130 D55:D56 D60:D61 D65:D66 D71 D75:D76 D49 D118:D119 D113">
      <formula1>"レンタル会社,測量会社,コンサル会社"</formula1>
    </dataValidation>
    <dataValidation type="list" allowBlank="1" showInputMessage="1" showErrorMessage="1" sqref="D117 D54 D59">
      <formula1>"自社保有,レンタル"</formula1>
    </dataValidation>
    <dataValidation type="list" allowBlank="1" showInputMessage="1" showErrorMessage="1" sqref="D53">
      <formula1>"UAV,TLS,その他(TS等)"</formula1>
    </dataValidation>
    <dataValidation type="list" allowBlank="1" showInputMessage="1" sqref="D20">
      <formula1>"①,①②,①②③,①②③④,①②③④⑤,①②④,①②④⑤,③,　"</formula1>
    </dataValidation>
    <dataValidation type="list" allowBlank="1" showInputMessage="1" showErrorMessage="1" sqref="D64 D48 D70 D121 D112">
      <formula1>"自社,外注"</formula1>
    </dataValidation>
    <dataValidation type="list" allowBlank="1" showInputMessage="1" showErrorMessage="1" sqref="D78 D83 D86 D91 D94 D99">
      <formula1>"自社,レンタル会社,機器メーカー"</formula1>
    </dataValidation>
    <dataValidation type="list" allowBlank="1" sqref="D82">
      <formula1>"ｸﾛｰﾗ　.0.5m3,ｸﾛｰﾗ　.0.8m3,ｸﾛｰﾗ　.1.4m3,普通　3t,普通　6t,普通　18t,湿地　10t,湿地　13t,湿地　16t,2.8m,3.1m,3.4m"</formula1>
    </dataValidation>
    <dataValidation type="list" allowBlank="1" showInputMessage="1" showErrorMessage="1" sqref="D110">
      <formula1>"３Dでない通常の出来形計測は自社で行っていた,３Dでない通常の出来形計測は外注していた"</formula1>
    </dataValidation>
    <dataValidation type="list" allowBlank="1" showInputMessage="1" showErrorMessage="1" sqref="D127">
      <formula1>"利用した,利用していない"</formula1>
    </dataValidation>
    <dataValidation type="custom" imeMode="off" allowBlank="1" showInputMessage="1" showErrorMessage="1" error="1つだけ入力してください" sqref="B237:B241">
      <formula1>COUNTA($B$237:$B$241)&lt;2</formula1>
    </dataValidation>
    <dataValidation type="custom" imeMode="off" allowBlank="1" showInputMessage="1" showErrorMessage="1" error="1つだけ入力してください" sqref="B232:B236">
      <formula1>COUNTA($B$232:$B$236)&lt;2</formula1>
    </dataValidation>
    <dataValidation type="custom" imeMode="off" allowBlank="1" showInputMessage="1" showErrorMessage="1" error="1つだけ入力してください" sqref="B242:B246">
      <formula1>COUNTA($B$242:$B$246)&lt;2</formula1>
    </dataValidation>
    <dataValidation type="custom" imeMode="off" allowBlank="1" showInputMessage="1" showErrorMessage="1" error="1つだけ入力してください" sqref="B247:B251">
      <formula1>COUNTA($B$247:$B$251)&lt;2</formula1>
    </dataValidation>
    <dataValidation type="list" allowBlank="1" showInputMessage="1" sqref="D47">
      <formula1>"UAV,TLS,UAV搭載LS（ULS),その他(TS等)"</formula1>
    </dataValidation>
    <dataValidation type="list" allowBlank="1" showInputMessage="1" showErrorMessage="1" sqref="D111">
      <formula1>"UAV,TLS,ULS ,施工履歴データ,その他(TS等)"</formula1>
    </dataValidation>
    <dataValidation type="list" allowBlank="1" showInputMessage="1" sqref="D123">
      <formula1>"レンタル会社,測量会社,コンサル会社"</formula1>
    </dataValidation>
    <dataValidation type="list" allowBlank="1" sqref="D12">
      <formula1>"土工,舗装工,法面工,地盤改良工,河川浚渫,舗装工（修繕工）,浚渫工（港湾）,基礎工（港湾）,ブロック据付工（港湾）,擁壁工,基礎工,海上地盤改良工"</formula1>
    </dataValidation>
    <dataValidation type="custom" imeMode="off" allowBlank="1" showInputMessage="1" showErrorMessage="1" error="1つだけ入力してください" sqref="B272:B274 B252:B256 B260:B261 B263:B264 B266:B267 B269:B270">
      <formula1>COUNTA($B$271:$B$274)&lt;2</formula1>
    </dataValidation>
  </dataValidations>
  <printOptions horizontalCentered="1" verticalCentered="1"/>
  <pageMargins left="0.11811023622047245" right="0.11811023622047245" top="0.15748031496062992" bottom="0" header="0.31496062992125984" footer="0.31496062992125984"/>
  <pageSetup paperSize="9" scale="65" fitToHeight="0" orientation="portrait" r:id="rId1"/>
  <headerFooter>
    <oddFooter>&amp;C&amp;P／&amp;N</oddFooter>
  </headerFooter>
  <rowBreaks count="3" manualBreakCount="3">
    <brk id="150" max="4" man="1"/>
    <brk id="197" max="4" man="1"/>
    <brk id="25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20604" r:id="rId4" name="Option Button 283">
              <controlPr defaultSize="0" autoPict="0">
                <anchor moveWithCells="1">
                  <from>
                    <xdr:col>3</xdr:col>
                    <xdr:colOff>190500</xdr:colOff>
                    <xdr:row>10</xdr:row>
                    <xdr:rowOff>19050</xdr:rowOff>
                  </from>
                  <to>
                    <xdr:col>3</xdr:col>
                    <xdr:colOff>1381125</xdr:colOff>
                    <xdr:row>11</xdr:row>
                    <xdr:rowOff>0</xdr:rowOff>
                  </to>
                </anchor>
              </controlPr>
            </control>
          </mc:Choice>
        </mc:AlternateContent>
        <mc:AlternateContent xmlns:mc="http://schemas.openxmlformats.org/markup-compatibility/2006">
          <mc:Choice Requires="x14">
            <control shapeId="20605" r:id="rId5" name="Option Button 285">
              <controlPr defaultSize="0" autoPict="0">
                <anchor moveWithCells="1">
                  <from>
                    <xdr:col>3</xdr:col>
                    <xdr:colOff>1485900</xdr:colOff>
                    <xdr:row>10</xdr:row>
                    <xdr:rowOff>19050</xdr:rowOff>
                  </from>
                  <to>
                    <xdr:col>3</xdr:col>
                    <xdr:colOff>2924175</xdr:colOff>
                    <xdr:row>10</xdr:row>
                    <xdr:rowOff>257175</xdr:rowOff>
                  </to>
                </anchor>
              </controlPr>
            </control>
          </mc:Choice>
        </mc:AlternateContent>
        <mc:AlternateContent xmlns:mc="http://schemas.openxmlformats.org/markup-compatibility/2006">
          <mc:Choice Requires="x14">
            <control shapeId="20606" r:id="rId6" name="Option Button 286">
              <controlPr defaultSize="0" autoPict="0">
                <anchor moveWithCells="1">
                  <from>
                    <xdr:col>3</xdr:col>
                    <xdr:colOff>2895600</xdr:colOff>
                    <xdr:row>10</xdr:row>
                    <xdr:rowOff>19050</xdr:rowOff>
                  </from>
                  <to>
                    <xdr:col>4</xdr:col>
                    <xdr:colOff>990600</xdr:colOff>
                    <xdr:row>11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x14:formula1>
            <xm:f>リスト!$A$92:$A$100</xm:f>
          </x14:formula1>
          <xm:sqref>A312:E312</xm:sqref>
        </x14:dataValidation>
        <x14:dataValidation type="list" allowBlank="1">
          <x14:formula1>
            <xm:f>リスト!$A$82:$A$90</xm:f>
          </x14:formula1>
          <xm:sqref>A307:E307</xm:sqref>
        </x14:dataValidation>
        <x14:dataValidation type="list" allowBlank="1">
          <x14:formula1>
            <xm:f>リスト!$A$62:$A$70</xm:f>
          </x14:formula1>
          <xm:sqref>C230:E230</xm:sqref>
        </x14:dataValidation>
        <x14:dataValidation type="list" allowBlank="1">
          <x14:formula1>
            <xm:f>リスト!$A$52:$A$60</xm:f>
          </x14:formula1>
          <xm:sqref>C228:E228</xm:sqref>
        </x14:dataValidation>
        <x14:dataValidation type="list" allowBlank="1">
          <x14:formula1>
            <xm:f>リスト!$A$2:$A$10</xm:f>
          </x14:formula1>
          <xm:sqref>D41:E41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B28"/>
  <sheetViews>
    <sheetView topLeftCell="A10" workbookViewId="0">
      <selection activeCell="B29" sqref="B29"/>
    </sheetView>
  </sheetViews>
  <sheetFormatPr defaultColWidth="9" defaultRowHeight="13.5" outlineLevelRow="1" x14ac:dyDescent="0.15"/>
  <cols>
    <col min="1" max="1" width="2.875" style="24" customWidth="1"/>
    <col min="2" max="2" width="82.5" style="24" customWidth="1"/>
    <col min="3" max="16384" width="9" style="24"/>
  </cols>
  <sheetData>
    <row r="2" spans="2:2" x14ac:dyDescent="0.15">
      <c r="B2" s="25" t="s">
        <v>0</v>
      </c>
    </row>
    <row r="3" spans="2:2" ht="22.5" customHeight="1" x14ac:dyDescent="0.15">
      <c r="B3" s="26"/>
    </row>
    <row r="4" spans="2:2" x14ac:dyDescent="0.15">
      <c r="B4" s="27" t="s">
        <v>1</v>
      </c>
    </row>
    <row r="5" spans="2:2" ht="7.5" customHeight="1" x14ac:dyDescent="0.15">
      <c r="B5" s="27"/>
    </row>
    <row r="6" spans="2:2" ht="49.5" customHeight="1" x14ac:dyDescent="0.15">
      <c r="B6" s="28" t="s">
        <v>2</v>
      </c>
    </row>
    <row r="7" spans="2:2" ht="142.5" customHeight="1" x14ac:dyDescent="0.15">
      <c r="B7" s="28" t="s">
        <v>3</v>
      </c>
    </row>
    <row r="8" spans="2:2" x14ac:dyDescent="0.15">
      <c r="B8" s="29"/>
    </row>
    <row r="9" spans="2:2" x14ac:dyDescent="0.15">
      <c r="B9" s="27" t="s">
        <v>4</v>
      </c>
    </row>
    <row r="10" spans="2:2" x14ac:dyDescent="0.15">
      <c r="B10" s="27" t="s">
        <v>5</v>
      </c>
    </row>
    <row r="11" spans="2:2" x14ac:dyDescent="0.15">
      <c r="B11" s="27" t="s">
        <v>6</v>
      </c>
    </row>
    <row r="12" spans="2:2" x14ac:dyDescent="0.15">
      <c r="B12" s="27" t="s">
        <v>7</v>
      </c>
    </row>
    <row r="13" spans="2:2" x14ac:dyDescent="0.15">
      <c r="B13" s="26"/>
    </row>
    <row r="14" spans="2:2" x14ac:dyDescent="0.15">
      <c r="B14" s="26"/>
    </row>
    <row r="15" spans="2:2" x14ac:dyDescent="0.15">
      <c r="B15" s="30" t="s">
        <v>8</v>
      </c>
    </row>
    <row r="16" spans="2:2" x14ac:dyDescent="0.15">
      <c r="B16" s="30" t="s">
        <v>9</v>
      </c>
    </row>
    <row r="17" spans="2:2" x14ac:dyDescent="0.15">
      <c r="B17" s="30" t="s">
        <v>10</v>
      </c>
    </row>
    <row r="18" spans="2:2" x14ac:dyDescent="0.15">
      <c r="B18" s="30" t="s">
        <v>11</v>
      </c>
    </row>
    <row r="19" spans="2:2" x14ac:dyDescent="0.15">
      <c r="B19" s="30" t="s">
        <v>12</v>
      </c>
    </row>
    <row r="20" spans="2:2" x14ac:dyDescent="0.15">
      <c r="B20" s="30" t="s">
        <v>13</v>
      </c>
    </row>
    <row r="21" spans="2:2" x14ac:dyDescent="0.15">
      <c r="B21" s="30" t="s">
        <v>14</v>
      </c>
    </row>
    <row r="22" spans="2:2" x14ac:dyDescent="0.15">
      <c r="B22" s="30"/>
    </row>
    <row r="23" spans="2:2" hidden="1" outlineLevel="1" x14ac:dyDescent="0.15">
      <c r="B23" s="30" t="s">
        <v>15</v>
      </c>
    </row>
    <row r="24" spans="2:2" hidden="1" outlineLevel="1" x14ac:dyDescent="0.15">
      <c r="B24" s="30" t="s">
        <v>16</v>
      </c>
    </row>
    <row r="25" spans="2:2" hidden="1" outlineLevel="1" x14ac:dyDescent="0.15">
      <c r="B25" s="30" t="s">
        <v>17</v>
      </c>
    </row>
    <row r="26" spans="2:2" hidden="1" outlineLevel="1" x14ac:dyDescent="0.15">
      <c r="B26" s="30" t="s">
        <v>18</v>
      </c>
    </row>
    <row r="27" spans="2:2" ht="14.25" customHeight="1" collapsed="1" x14ac:dyDescent="0.15"/>
    <row r="28" spans="2:2" ht="14.25" customHeight="1" x14ac:dyDescent="0.15">
      <c r="B28" s="30"/>
    </row>
  </sheetData>
  <phoneticPr fontId="30"/>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E25" sqref="E25"/>
    </sheetView>
  </sheetViews>
  <sheetFormatPr defaultColWidth="9" defaultRowHeight="13.5" x14ac:dyDescent="0.15"/>
  <sheetData/>
  <phoneticPr fontId="30"/>
  <pageMargins left="0.69930555555555596" right="0.69930555555555596"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48"/>
  <sheetViews>
    <sheetView topLeftCell="A205" workbookViewId="0">
      <selection activeCell="B220" sqref="B220"/>
    </sheetView>
  </sheetViews>
  <sheetFormatPr defaultColWidth="9" defaultRowHeight="13.5" x14ac:dyDescent="0.15"/>
  <cols>
    <col min="1" max="1" width="50.375" customWidth="1"/>
    <col min="2" max="2" width="9.5" customWidth="1"/>
    <col min="3" max="3" width="21.75" customWidth="1"/>
  </cols>
  <sheetData>
    <row r="1" spans="1:8" x14ac:dyDescent="0.15">
      <c r="A1" s="52" t="e">
        <f>#REF!</f>
        <v>#REF!</v>
      </c>
      <c r="B1" s="52"/>
    </row>
    <row r="2" spans="1:8" x14ac:dyDescent="0.15">
      <c r="A2" s="52" t="e">
        <f>#REF!</f>
        <v>#REF!</v>
      </c>
      <c r="B2" s="52">
        <v>1</v>
      </c>
    </row>
    <row r="3" spans="1:8" x14ac:dyDescent="0.15">
      <c r="A3" s="52" t="e">
        <f>#REF!</f>
        <v>#REF!</v>
      </c>
      <c r="B3" s="52"/>
    </row>
    <row r="4" spans="1:8" x14ac:dyDescent="0.15">
      <c r="A4" s="52" t="s">
        <v>62</v>
      </c>
      <c r="B4" s="52">
        <f>SUM(B5:B9)</f>
        <v>0</v>
      </c>
      <c r="C4" t="s">
        <v>231</v>
      </c>
    </row>
    <row r="5" spans="1:8" x14ac:dyDescent="0.15">
      <c r="A5" s="52" t="b">
        <v>0</v>
      </c>
      <c r="B5" s="52">
        <f>COUNTIF(A5,"TRUE")</f>
        <v>0</v>
      </c>
      <c r="C5" t="s">
        <v>232</v>
      </c>
    </row>
    <row r="6" spans="1:8" x14ac:dyDescent="0.15">
      <c r="A6" s="52" t="b">
        <v>0</v>
      </c>
      <c r="B6" s="52">
        <f>COUNTIF(A6,"TRUE")*2</f>
        <v>0</v>
      </c>
      <c r="C6" s="34" t="s">
        <v>421</v>
      </c>
    </row>
    <row r="7" spans="1:8" x14ac:dyDescent="0.15">
      <c r="A7" s="52" t="b">
        <v>0</v>
      </c>
      <c r="B7" s="52">
        <f>COUNTIF(A7,"TRUE")*4</f>
        <v>0</v>
      </c>
      <c r="C7" t="s">
        <v>233</v>
      </c>
    </row>
    <row r="8" spans="1:8" x14ac:dyDescent="0.15">
      <c r="A8" s="52" t="b">
        <v>0</v>
      </c>
      <c r="B8" s="52">
        <f>COUNTIF(A8,"TRUE")*8</f>
        <v>0</v>
      </c>
      <c r="C8" t="s">
        <v>234</v>
      </c>
    </row>
    <row r="9" spans="1:8" x14ac:dyDescent="0.15">
      <c r="A9" s="52" t="b">
        <v>0</v>
      </c>
      <c r="B9" s="52">
        <f>COUNTIF(A9,"TRUE")*16</f>
        <v>0</v>
      </c>
      <c r="C9" t="s">
        <v>235</v>
      </c>
    </row>
    <row r="10" spans="1:8" x14ac:dyDescent="0.15">
      <c r="A10" s="52"/>
      <c r="B10" s="52" t="e">
        <f>#REF!</f>
        <v>#REF!</v>
      </c>
      <c r="C10" t="s">
        <v>236</v>
      </c>
    </row>
    <row r="11" spans="1:8" x14ac:dyDescent="0.15">
      <c r="A11" s="52" t="e">
        <f>#REF!</f>
        <v>#REF!</v>
      </c>
      <c r="B11" s="52"/>
    </row>
    <row r="12" spans="1:8" x14ac:dyDescent="0.15">
      <c r="A12" s="53" t="s">
        <v>237</v>
      </c>
      <c r="B12" s="53">
        <f>SUM(B13:B14)</f>
        <v>0</v>
      </c>
      <c r="C12" s="1"/>
      <c r="D12" s="1"/>
      <c r="E12" s="1"/>
      <c r="F12" s="1"/>
      <c r="G12" s="1"/>
      <c r="H12" s="1"/>
    </row>
    <row r="13" spans="1:8" x14ac:dyDescent="0.15">
      <c r="A13" s="53" t="b">
        <v>0</v>
      </c>
      <c r="B13" s="53">
        <f>COUNTIF(A13,"TRUE")</f>
        <v>0</v>
      </c>
      <c r="C13" s="1" t="s">
        <v>238</v>
      </c>
      <c r="D13" s="1" t="s">
        <v>239</v>
      </c>
      <c r="E13" s="1"/>
      <c r="F13" s="1"/>
      <c r="G13" s="1"/>
      <c r="H13" s="1"/>
    </row>
    <row r="14" spans="1:8" x14ac:dyDescent="0.15">
      <c r="A14" s="53" t="b">
        <v>0</v>
      </c>
      <c r="B14" s="53">
        <f>COUNTIF(A14,"TRUE")*2</f>
        <v>0</v>
      </c>
      <c r="C14" s="1" t="s">
        <v>238</v>
      </c>
      <c r="D14" s="1" t="s">
        <v>240</v>
      </c>
      <c r="E14" s="1"/>
      <c r="F14" s="1"/>
      <c r="G14" s="1"/>
      <c r="H14" s="1"/>
    </row>
    <row r="15" spans="1:8" x14ac:dyDescent="0.15">
      <c r="A15" s="53" t="s">
        <v>241</v>
      </c>
      <c r="B15" s="53">
        <f>SUM(B16:B17)</f>
        <v>0</v>
      </c>
      <c r="C15" s="1"/>
      <c r="D15" s="1"/>
      <c r="E15" s="1"/>
      <c r="F15" s="1"/>
      <c r="G15" s="1"/>
      <c r="H15" s="1"/>
    </row>
    <row r="16" spans="1:8" x14ac:dyDescent="0.15">
      <c r="A16" s="53" t="b">
        <v>0</v>
      </c>
      <c r="B16" s="53">
        <f>COUNTIF(A16,"TRUE")</f>
        <v>0</v>
      </c>
      <c r="C16" s="1" t="s">
        <v>238</v>
      </c>
      <c r="D16" s="1" t="s">
        <v>242</v>
      </c>
      <c r="E16" s="1"/>
      <c r="F16" s="1"/>
      <c r="G16" s="1"/>
      <c r="H16" s="1"/>
    </row>
    <row r="17" spans="1:8" x14ac:dyDescent="0.15">
      <c r="A17" s="53" t="b">
        <v>0</v>
      </c>
      <c r="B17" s="53">
        <f>COUNTIF(A17,"TRUE")*2</f>
        <v>0</v>
      </c>
      <c r="C17" s="1" t="s">
        <v>238</v>
      </c>
      <c r="D17" s="1" t="s">
        <v>243</v>
      </c>
      <c r="E17" s="1"/>
      <c r="F17" s="1"/>
      <c r="G17" s="1"/>
      <c r="H17" s="1"/>
    </row>
    <row r="18" spans="1:8" x14ac:dyDescent="0.15">
      <c r="A18" s="53" t="s">
        <v>244</v>
      </c>
      <c r="B18" s="53">
        <f>SUM(B19:B21)</f>
        <v>0</v>
      </c>
      <c r="C18" s="1"/>
      <c r="D18" s="1"/>
      <c r="E18" s="1"/>
      <c r="F18" s="1"/>
      <c r="G18" s="1"/>
      <c r="H18" s="1"/>
    </row>
    <row r="19" spans="1:8" x14ac:dyDescent="0.15">
      <c r="A19" s="53" t="b">
        <v>0</v>
      </c>
      <c r="B19" s="53">
        <f>COUNTIF(A19,"TRUE")</f>
        <v>0</v>
      </c>
      <c r="C19" s="1"/>
      <c r="D19" s="1" t="s">
        <v>67</v>
      </c>
      <c r="E19" s="1"/>
      <c r="F19" s="1"/>
      <c r="G19" s="1"/>
      <c r="H19" s="1"/>
    </row>
    <row r="20" spans="1:8" x14ac:dyDescent="0.15">
      <c r="A20" s="53" t="b">
        <v>0</v>
      </c>
      <c r="B20" s="53">
        <f>COUNTIF(A20,"TRUE")*2</f>
        <v>0</v>
      </c>
      <c r="C20" s="1"/>
      <c r="D20" s="1" t="s">
        <v>245</v>
      </c>
      <c r="E20" s="1"/>
      <c r="F20" s="1"/>
      <c r="G20" s="1"/>
      <c r="H20" s="1"/>
    </row>
    <row r="21" spans="1:8" x14ac:dyDescent="0.15">
      <c r="A21" s="53" t="b">
        <v>0</v>
      </c>
      <c r="B21" s="53">
        <f>COUNTIF(A21,"TRUE")*4</f>
        <v>0</v>
      </c>
      <c r="C21" s="1"/>
      <c r="D21" s="1" t="s">
        <v>246</v>
      </c>
      <c r="E21" s="1"/>
      <c r="F21" s="1"/>
      <c r="G21" s="1"/>
      <c r="H21" s="1"/>
    </row>
    <row r="22" spans="1:8" x14ac:dyDescent="0.15">
      <c r="A22" s="53" t="s">
        <v>247</v>
      </c>
      <c r="B22" s="53">
        <f>SUM(B23:B24)</f>
        <v>0</v>
      </c>
      <c r="C22" s="1"/>
      <c r="D22" s="1"/>
      <c r="E22" s="1"/>
      <c r="F22" s="1"/>
      <c r="G22" s="1"/>
      <c r="H22" s="1"/>
    </row>
    <row r="23" spans="1:8" x14ac:dyDescent="0.15">
      <c r="A23" s="53" t="b">
        <v>0</v>
      </c>
      <c r="B23" s="53">
        <f>COUNTIF(A23,"TRUE")</f>
        <v>0</v>
      </c>
      <c r="C23" s="1" t="s">
        <v>248</v>
      </c>
      <c r="D23" s="1" t="s">
        <v>249</v>
      </c>
      <c r="E23" s="1"/>
      <c r="F23" s="1"/>
      <c r="G23" s="1"/>
      <c r="H23" s="1"/>
    </row>
    <row r="24" spans="1:8" x14ac:dyDescent="0.15">
      <c r="A24" s="53" t="b">
        <v>0</v>
      </c>
      <c r="B24" s="53">
        <f>COUNTIF(A24,"TRUE")*2</f>
        <v>0</v>
      </c>
      <c r="C24" s="1" t="s">
        <v>248</v>
      </c>
      <c r="D24" s="1" t="s">
        <v>250</v>
      </c>
      <c r="E24" s="1"/>
      <c r="F24" s="1"/>
      <c r="G24" s="1"/>
      <c r="H24" s="1"/>
    </row>
    <row r="25" spans="1:8" x14ac:dyDescent="0.15">
      <c r="A25" s="53" t="s">
        <v>251</v>
      </c>
      <c r="B25" s="53">
        <f>SUM(B26:B28)</f>
        <v>0</v>
      </c>
      <c r="C25" s="1"/>
      <c r="D25" s="1"/>
      <c r="E25" s="1"/>
      <c r="F25" s="1"/>
      <c r="G25" s="1"/>
      <c r="H25" s="1"/>
    </row>
    <row r="26" spans="1:8" x14ac:dyDescent="0.15">
      <c r="A26" s="53" t="b">
        <v>0</v>
      </c>
      <c r="B26" s="53">
        <f>COUNTIF(A26,"TRUE")</f>
        <v>0</v>
      </c>
      <c r="C26" s="1" t="s">
        <v>252</v>
      </c>
      <c r="D26" s="1" t="s">
        <v>253</v>
      </c>
      <c r="E26" s="1"/>
      <c r="F26" s="1"/>
      <c r="G26" s="1"/>
      <c r="H26" s="1"/>
    </row>
    <row r="27" spans="1:8" x14ac:dyDescent="0.15">
      <c r="A27" s="53" t="b">
        <v>0</v>
      </c>
      <c r="B27" s="53">
        <f>COUNTIF(A27,"TRUE")*2</f>
        <v>0</v>
      </c>
      <c r="C27" s="1" t="s">
        <v>252</v>
      </c>
      <c r="D27" s="1" t="s">
        <v>254</v>
      </c>
      <c r="E27" s="1"/>
      <c r="F27" s="1"/>
      <c r="G27" s="1"/>
      <c r="H27" s="1"/>
    </row>
    <row r="28" spans="1:8" x14ac:dyDescent="0.15">
      <c r="A28" s="53" t="b">
        <v>0</v>
      </c>
      <c r="B28" s="53">
        <f>COUNTIF(A28,"TRUE")*4</f>
        <v>0</v>
      </c>
      <c r="C28" s="1" t="s">
        <v>252</v>
      </c>
      <c r="D28" s="1" t="s">
        <v>255</v>
      </c>
      <c r="E28" s="1"/>
      <c r="F28" s="1"/>
      <c r="G28" s="1"/>
      <c r="H28" s="1"/>
    </row>
    <row r="29" spans="1:8" x14ac:dyDescent="0.15">
      <c r="A29" s="54" t="s">
        <v>256</v>
      </c>
      <c r="B29" s="54">
        <f>SUM(B30:B31)</f>
        <v>0</v>
      </c>
      <c r="C29" s="3"/>
      <c r="D29" s="3"/>
      <c r="E29" s="3"/>
      <c r="F29" s="3"/>
      <c r="G29" s="3"/>
      <c r="H29" s="3"/>
    </row>
    <row r="30" spans="1:8" x14ac:dyDescent="0.15">
      <c r="A30" s="54" t="b">
        <v>0</v>
      </c>
      <c r="B30" s="54">
        <f>COUNTIF(A30,"TRUE")</f>
        <v>0</v>
      </c>
      <c r="C30" s="3" t="s">
        <v>257</v>
      </c>
      <c r="D30" s="3" t="s">
        <v>242</v>
      </c>
      <c r="E30" s="3"/>
      <c r="F30" s="3"/>
      <c r="G30" s="3"/>
      <c r="H30" s="3"/>
    </row>
    <row r="31" spans="1:8" x14ac:dyDescent="0.15">
      <c r="A31" s="54" t="b">
        <v>0</v>
      </c>
      <c r="B31" s="54">
        <f>COUNTIF(A31,"TRUE")*2</f>
        <v>0</v>
      </c>
      <c r="C31" s="3" t="s">
        <v>257</v>
      </c>
      <c r="D31" s="3" t="s">
        <v>258</v>
      </c>
      <c r="E31" s="3"/>
      <c r="F31" s="3"/>
      <c r="G31" s="3"/>
      <c r="H31" s="3"/>
    </row>
    <row r="32" spans="1:8" x14ac:dyDescent="0.15">
      <c r="A32" s="55" t="s">
        <v>229</v>
      </c>
      <c r="B32" s="55">
        <f>SUM(B33:B35)</f>
        <v>0</v>
      </c>
      <c r="C32" s="4"/>
      <c r="D32" s="4"/>
      <c r="E32" s="4"/>
      <c r="F32" s="4"/>
    </row>
    <row r="33" spans="1:8" x14ac:dyDescent="0.15">
      <c r="A33" s="55" t="b">
        <v>0</v>
      </c>
      <c r="B33" s="55">
        <f>COUNTIF(A33,"TRUE")</f>
        <v>0</v>
      </c>
      <c r="C33" s="4"/>
      <c r="D33" s="4" t="s">
        <v>67</v>
      </c>
      <c r="E33" s="4"/>
      <c r="F33" s="4"/>
    </row>
    <row r="34" spans="1:8" x14ac:dyDescent="0.15">
      <c r="A34" s="55" t="b">
        <v>0</v>
      </c>
      <c r="B34" s="55">
        <f>COUNTIF(A34,"TRUE")*2</f>
        <v>0</v>
      </c>
      <c r="C34" s="4"/>
      <c r="D34" s="4" t="s">
        <v>245</v>
      </c>
      <c r="E34" s="4"/>
      <c r="F34" s="4"/>
    </row>
    <row r="35" spans="1:8" x14ac:dyDescent="0.15">
      <c r="A35" s="55" t="b">
        <v>0</v>
      </c>
      <c r="B35" s="55">
        <f>COUNTIF(A35,"TRUE")*4</f>
        <v>0</v>
      </c>
      <c r="C35" s="4"/>
      <c r="D35" s="4" t="s">
        <v>246</v>
      </c>
      <c r="E35" s="4"/>
      <c r="F35" s="4"/>
    </row>
    <row r="36" spans="1:8" x14ac:dyDescent="0.15">
      <c r="A36" s="52" t="s">
        <v>259</v>
      </c>
      <c r="B36" s="52">
        <f>SUM(B37:B38)</f>
        <v>0</v>
      </c>
    </row>
    <row r="37" spans="1:8" x14ac:dyDescent="0.15">
      <c r="A37" s="52" t="b">
        <v>0</v>
      </c>
      <c r="B37" s="52">
        <f>COUNTIF(A37,"TRUE")</f>
        <v>0</v>
      </c>
      <c r="C37" t="s">
        <v>260</v>
      </c>
      <c r="D37" t="s">
        <v>249</v>
      </c>
    </row>
    <row r="38" spans="1:8" x14ac:dyDescent="0.15">
      <c r="A38" s="52" t="b">
        <v>0</v>
      </c>
      <c r="B38" s="52">
        <f>COUNTIF(A38,"TRUE")*2</f>
        <v>0</v>
      </c>
      <c r="C38" t="s">
        <v>260</v>
      </c>
      <c r="D38" t="s">
        <v>250</v>
      </c>
    </row>
    <row r="39" spans="1:8" x14ac:dyDescent="0.15">
      <c r="A39" s="52" t="s">
        <v>261</v>
      </c>
      <c r="B39" s="52">
        <f>SUM(B40:B42)</f>
        <v>0</v>
      </c>
    </row>
    <row r="40" spans="1:8" x14ac:dyDescent="0.15">
      <c r="A40" s="52" t="b">
        <v>0</v>
      </c>
      <c r="B40" s="52">
        <f>COUNTIF(A40,"TRUE")</f>
        <v>0</v>
      </c>
      <c r="C40" t="s">
        <v>262</v>
      </c>
      <c r="D40" t="s">
        <v>253</v>
      </c>
    </row>
    <row r="41" spans="1:8" x14ac:dyDescent="0.15">
      <c r="A41" s="52" t="b">
        <v>0</v>
      </c>
      <c r="B41" s="52">
        <f>COUNTIF(A41,"TRUE")*2</f>
        <v>0</v>
      </c>
      <c r="C41" t="s">
        <v>262</v>
      </c>
      <c r="D41" t="s">
        <v>254</v>
      </c>
    </row>
    <row r="42" spans="1:8" x14ac:dyDescent="0.15">
      <c r="A42" s="52" t="b">
        <v>0</v>
      </c>
      <c r="B42" s="52">
        <f>COUNTIF(A42,"TRUE")*4</f>
        <v>0</v>
      </c>
      <c r="C42" t="s">
        <v>262</v>
      </c>
      <c r="D42" t="s">
        <v>255</v>
      </c>
    </row>
    <row r="43" spans="1:8" x14ac:dyDescent="0.15">
      <c r="A43" s="53" t="s">
        <v>94</v>
      </c>
      <c r="B43" s="53">
        <f>SUM(B44:B45)</f>
        <v>0</v>
      </c>
      <c r="C43" s="1"/>
      <c r="D43" s="1"/>
      <c r="E43" s="1"/>
      <c r="F43" s="1"/>
      <c r="G43" s="1"/>
      <c r="H43" s="1"/>
    </row>
    <row r="44" spans="1:8" x14ac:dyDescent="0.15">
      <c r="A44" s="53" t="b">
        <v>0</v>
      </c>
      <c r="B44" s="53">
        <f>COUNTIF(A44,"TRUE")</f>
        <v>0</v>
      </c>
      <c r="C44" s="1" t="s">
        <v>263</v>
      </c>
      <c r="D44" s="1" t="s">
        <v>249</v>
      </c>
      <c r="E44" s="1"/>
      <c r="F44" s="1"/>
      <c r="G44" s="1"/>
      <c r="H44" s="1"/>
    </row>
    <row r="45" spans="1:8" x14ac:dyDescent="0.15">
      <c r="A45" s="53" t="b">
        <v>0</v>
      </c>
      <c r="B45" s="53">
        <f>COUNTIF(A45,"TRUE")*2</f>
        <v>0</v>
      </c>
      <c r="C45" s="1" t="s">
        <v>263</v>
      </c>
      <c r="D45" s="1" t="s">
        <v>250</v>
      </c>
      <c r="E45" s="1"/>
      <c r="F45" s="1"/>
      <c r="G45" s="1"/>
      <c r="H45" s="1"/>
    </row>
    <row r="46" spans="1:8" x14ac:dyDescent="0.15">
      <c r="A46" s="53" t="s">
        <v>82</v>
      </c>
      <c r="B46" s="53">
        <f>SUM(B47:B49)</f>
        <v>0</v>
      </c>
      <c r="C46" s="1"/>
      <c r="D46" s="1"/>
      <c r="E46" s="1"/>
      <c r="F46" s="1"/>
      <c r="G46" s="1"/>
      <c r="H46" s="1"/>
    </row>
    <row r="47" spans="1:8" x14ac:dyDescent="0.15">
      <c r="A47" s="53" t="b">
        <v>0</v>
      </c>
      <c r="B47" s="53">
        <f>COUNTIF(A47,"TRUE")</f>
        <v>0</v>
      </c>
      <c r="C47" s="1" t="s">
        <v>264</v>
      </c>
      <c r="D47" s="1" t="s">
        <v>253</v>
      </c>
      <c r="E47" s="1"/>
      <c r="F47" s="1"/>
      <c r="G47" s="1"/>
      <c r="H47" s="1"/>
    </row>
    <row r="48" spans="1:8" x14ac:dyDescent="0.15">
      <c r="A48" s="53" t="b">
        <v>0</v>
      </c>
      <c r="B48" s="53">
        <f>COUNTIF(A48,"TRUE")*2</f>
        <v>0</v>
      </c>
      <c r="C48" s="1" t="s">
        <v>264</v>
      </c>
      <c r="D48" s="1" t="s">
        <v>254</v>
      </c>
      <c r="E48" s="1"/>
      <c r="F48" s="1"/>
      <c r="G48" s="1"/>
      <c r="H48" s="1"/>
    </row>
    <row r="49" spans="1:8" x14ac:dyDescent="0.15">
      <c r="A49" s="53" t="b">
        <v>0</v>
      </c>
      <c r="B49" s="53">
        <f>COUNTIF(A49,"TRUE")*4</f>
        <v>0</v>
      </c>
      <c r="C49" s="1" t="s">
        <v>264</v>
      </c>
      <c r="D49" s="1" t="s">
        <v>255</v>
      </c>
      <c r="E49" s="1"/>
      <c r="F49" s="1"/>
      <c r="G49" s="1"/>
      <c r="H49" s="1"/>
    </row>
    <row r="50" spans="1:8" x14ac:dyDescent="0.15">
      <c r="A50" s="56" t="s">
        <v>265</v>
      </c>
      <c r="B50" s="56">
        <f>SUM(B51:B52)</f>
        <v>0</v>
      </c>
      <c r="C50" s="5"/>
      <c r="D50" s="5"/>
      <c r="E50" s="5"/>
      <c r="F50" s="5"/>
      <c r="G50" s="5"/>
      <c r="H50" s="5"/>
    </row>
    <row r="51" spans="1:8" x14ac:dyDescent="0.15">
      <c r="A51" s="56" t="b">
        <v>0</v>
      </c>
      <c r="B51" s="56">
        <f>COUNTIF(A51,"TRUE")</f>
        <v>0</v>
      </c>
      <c r="C51" s="5" t="s">
        <v>265</v>
      </c>
      <c r="D51" s="5" t="s">
        <v>242</v>
      </c>
      <c r="E51" s="5"/>
      <c r="F51" s="5"/>
      <c r="G51" s="5"/>
      <c r="H51" s="5"/>
    </row>
    <row r="52" spans="1:8" x14ac:dyDescent="0.15">
      <c r="A52" s="56" t="b">
        <v>0</v>
      </c>
      <c r="B52" s="56">
        <f>COUNTIF(A52,"TRUE")*2</f>
        <v>0</v>
      </c>
      <c r="C52" s="5" t="s">
        <v>265</v>
      </c>
      <c r="D52" s="5" t="s">
        <v>258</v>
      </c>
      <c r="E52" s="5"/>
      <c r="F52" s="5"/>
      <c r="G52" s="5"/>
      <c r="H52" s="5"/>
    </row>
    <row r="53" spans="1:8" x14ac:dyDescent="0.15">
      <c r="A53" s="56" t="s">
        <v>82</v>
      </c>
      <c r="B53" s="56">
        <f>SUM(B54:B56)</f>
        <v>0</v>
      </c>
      <c r="C53" s="5"/>
      <c r="D53" s="5"/>
      <c r="E53" s="5"/>
      <c r="F53" s="5"/>
      <c r="G53" s="5"/>
      <c r="H53" s="5"/>
    </row>
    <row r="54" spans="1:8" x14ac:dyDescent="0.15">
      <c r="A54" s="56" t="b">
        <v>0</v>
      </c>
      <c r="B54" s="56">
        <f>COUNTIF(A54,"TRUE")</f>
        <v>0</v>
      </c>
      <c r="C54" s="5" t="s">
        <v>265</v>
      </c>
      <c r="D54" s="5" t="s">
        <v>253</v>
      </c>
      <c r="E54" s="5"/>
      <c r="F54" s="5"/>
      <c r="G54" s="5"/>
      <c r="H54" s="5"/>
    </row>
    <row r="55" spans="1:8" x14ac:dyDescent="0.15">
      <c r="A55" s="56" t="b">
        <v>0</v>
      </c>
      <c r="B55" s="56">
        <f>COUNTIF(A55,"TRUE")*2</f>
        <v>0</v>
      </c>
      <c r="C55" s="5" t="s">
        <v>265</v>
      </c>
      <c r="D55" s="5" t="s">
        <v>254</v>
      </c>
      <c r="E55" s="5"/>
      <c r="F55" s="5"/>
      <c r="G55" s="5"/>
      <c r="H55" s="5"/>
    </row>
    <row r="56" spans="1:8" x14ac:dyDescent="0.15">
      <c r="A56" s="56" t="b">
        <v>0</v>
      </c>
      <c r="B56" s="56">
        <f>COUNTIF(A56,"TRUE")*4</f>
        <v>0</v>
      </c>
      <c r="C56" s="5" t="s">
        <v>265</v>
      </c>
      <c r="D56" s="5" t="s">
        <v>255</v>
      </c>
      <c r="E56" s="5"/>
      <c r="F56" s="5"/>
      <c r="G56" s="5"/>
      <c r="H56" s="5"/>
    </row>
    <row r="57" spans="1:8" x14ac:dyDescent="0.15">
      <c r="A57" s="52" t="s">
        <v>266</v>
      </c>
      <c r="B57" s="52">
        <f>SUM(B58:B59)</f>
        <v>0</v>
      </c>
    </row>
    <row r="58" spans="1:8" x14ac:dyDescent="0.15">
      <c r="A58" s="52" t="b">
        <v>0</v>
      </c>
      <c r="B58" s="52">
        <f>COUNTIF(A58,"TRUE")</f>
        <v>0</v>
      </c>
      <c r="C58" t="s">
        <v>98</v>
      </c>
      <c r="D58" t="s">
        <v>267</v>
      </c>
    </row>
    <row r="59" spans="1:8" x14ac:dyDescent="0.15">
      <c r="A59" s="52" t="b">
        <v>0</v>
      </c>
      <c r="B59" s="52">
        <f>COUNTIF(A59,"TRUE")*2</f>
        <v>0</v>
      </c>
      <c r="C59" t="s">
        <v>98</v>
      </c>
      <c r="D59" t="s">
        <v>268</v>
      </c>
    </row>
    <row r="60" spans="1:8" x14ac:dyDescent="0.15">
      <c r="A60" s="52" t="s">
        <v>98</v>
      </c>
      <c r="B60" s="52">
        <f>SUM(B61:B62)</f>
        <v>0</v>
      </c>
    </row>
    <row r="61" spans="1:8" x14ac:dyDescent="0.15">
      <c r="A61" s="52" t="b">
        <v>0</v>
      </c>
      <c r="B61" s="52">
        <f>COUNTIF(A61,"TRUE")</f>
        <v>0</v>
      </c>
      <c r="C61" t="s">
        <v>98</v>
      </c>
      <c r="D61" t="s">
        <v>242</v>
      </c>
    </row>
    <row r="62" spans="1:8" x14ac:dyDescent="0.15">
      <c r="A62" s="52" t="b">
        <v>0</v>
      </c>
      <c r="B62" s="52">
        <f>COUNTIF(A62,"TRUE")*2</f>
        <v>0</v>
      </c>
      <c r="C62" t="s">
        <v>98</v>
      </c>
      <c r="D62" t="s">
        <v>258</v>
      </c>
    </row>
    <row r="63" spans="1:8" x14ac:dyDescent="0.15">
      <c r="A63" s="52" t="s">
        <v>82</v>
      </c>
      <c r="B63" s="52">
        <f>SUM(B64:B66)</f>
        <v>0</v>
      </c>
    </row>
    <row r="64" spans="1:8" x14ac:dyDescent="0.15">
      <c r="A64" s="52" t="b">
        <v>0</v>
      </c>
      <c r="B64" s="52">
        <f>COUNTIF(A64,"TRUE")</f>
        <v>0</v>
      </c>
      <c r="C64" t="s">
        <v>98</v>
      </c>
      <c r="D64" t="s">
        <v>253</v>
      </c>
    </row>
    <row r="65" spans="1:8" x14ac:dyDescent="0.15">
      <c r="A65" s="52" t="b">
        <v>0</v>
      </c>
      <c r="B65" s="52">
        <f>COUNTIF(A65,"TRUE")*2</f>
        <v>0</v>
      </c>
      <c r="C65" t="s">
        <v>98</v>
      </c>
      <c r="D65" t="s">
        <v>254</v>
      </c>
    </row>
    <row r="66" spans="1:8" x14ac:dyDescent="0.15">
      <c r="A66" s="52" t="b">
        <v>0</v>
      </c>
      <c r="B66" s="52">
        <f>COUNTIF(A66,"TRUE")*4</f>
        <v>0</v>
      </c>
      <c r="C66" t="s">
        <v>98</v>
      </c>
      <c r="D66" t="s">
        <v>255</v>
      </c>
    </row>
    <row r="67" spans="1:8" x14ac:dyDescent="0.15">
      <c r="A67" s="53" t="s">
        <v>269</v>
      </c>
      <c r="B67" s="53">
        <f>SUM(B68:B69)</f>
        <v>0</v>
      </c>
      <c r="C67" s="1"/>
      <c r="D67" s="1"/>
      <c r="E67" s="1"/>
      <c r="F67" s="1"/>
      <c r="G67" s="1"/>
      <c r="H67" s="1"/>
    </row>
    <row r="68" spans="1:8" x14ac:dyDescent="0.15">
      <c r="A68" s="53" t="b">
        <v>0</v>
      </c>
      <c r="B68" s="53">
        <f>COUNTIF(A68,"TRUE")</f>
        <v>0</v>
      </c>
      <c r="C68" s="1" t="s">
        <v>270</v>
      </c>
      <c r="D68" s="1" t="s">
        <v>242</v>
      </c>
      <c r="E68" s="1"/>
      <c r="F68" s="1"/>
      <c r="G68" s="1"/>
      <c r="H68" s="1"/>
    </row>
    <row r="69" spans="1:8" x14ac:dyDescent="0.15">
      <c r="A69" s="53" t="b">
        <v>0</v>
      </c>
      <c r="B69" s="53">
        <f>COUNTIF(A69,"TRUE")*2</f>
        <v>0</v>
      </c>
      <c r="C69" s="1" t="s">
        <v>270</v>
      </c>
      <c r="D69" s="1" t="s">
        <v>258</v>
      </c>
      <c r="E69" s="1"/>
      <c r="F69" s="1"/>
      <c r="G69" s="1"/>
      <c r="H69" s="1"/>
    </row>
    <row r="70" spans="1:8" x14ac:dyDescent="0.15">
      <c r="A70" s="53" t="s">
        <v>82</v>
      </c>
      <c r="B70" s="53">
        <f>SUM(B71:B73)</f>
        <v>0</v>
      </c>
      <c r="C70" s="1"/>
      <c r="D70" s="1"/>
      <c r="E70" s="1"/>
      <c r="F70" s="1"/>
      <c r="G70" s="1"/>
      <c r="H70" s="1"/>
    </row>
    <row r="71" spans="1:8" x14ac:dyDescent="0.15">
      <c r="A71" s="53" t="b">
        <v>0</v>
      </c>
      <c r="B71" s="53">
        <f>COUNTIF(A71,"TRUE")</f>
        <v>0</v>
      </c>
      <c r="C71" s="1" t="s">
        <v>270</v>
      </c>
      <c r="D71" s="1" t="s">
        <v>253</v>
      </c>
      <c r="E71" s="1"/>
      <c r="F71" s="1"/>
      <c r="G71" s="1"/>
      <c r="H71" s="1"/>
    </row>
    <row r="72" spans="1:8" x14ac:dyDescent="0.15">
      <c r="A72" s="53" t="b">
        <v>0</v>
      </c>
      <c r="B72" s="53">
        <f>COUNTIF(A72,"TRUE")*2</f>
        <v>0</v>
      </c>
      <c r="C72" s="1" t="s">
        <v>270</v>
      </c>
      <c r="D72" s="1" t="s">
        <v>254</v>
      </c>
      <c r="E72" s="1"/>
      <c r="F72" s="1"/>
      <c r="G72" s="1"/>
      <c r="H72" s="1"/>
    </row>
    <row r="73" spans="1:8" x14ac:dyDescent="0.15">
      <c r="A73" s="53" t="b">
        <v>0</v>
      </c>
      <c r="B73" s="53">
        <f>COUNTIF(A73,"TRUE")*4</f>
        <v>0</v>
      </c>
      <c r="C73" s="1" t="s">
        <v>270</v>
      </c>
      <c r="D73" s="1" t="s">
        <v>255</v>
      </c>
      <c r="E73" s="1"/>
      <c r="F73" s="1"/>
      <c r="G73" s="1"/>
      <c r="H73" s="1"/>
    </row>
    <row r="74" spans="1:8" x14ac:dyDescent="0.15">
      <c r="A74" s="52" t="s">
        <v>196</v>
      </c>
      <c r="B74" s="52"/>
    </row>
    <row r="75" spans="1:8" x14ac:dyDescent="0.15">
      <c r="A75" s="52" t="s">
        <v>271</v>
      </c>
      <c r="B75" s="55">
        <f>SUM(B76:B77)</f>
        <v>0</v>
      </c>
    </row>
    <row r="76" spans="1:8" x14ac:dyDescent="0.15">
      <c r="A76" s="52" t="b">
        <v>0</v>
      </c>
      <c r="B76" s="55">
        <f>COUNTIF(A76,"TRUE")</f>
        <v>0</v>
      </c>
      <c r="C76" t="s">
        <v>271</v>
      </c>
      <c r="D76" s="4" t="s">
        <v>249</v>
      </c>
    </row>
    <row r="77" spans="1:8" x14ac:dyDescent="0.15">
      <c r="A77" s="52" t="b">
        <v>0</v>
      </c>
      <c r="B77" s="55">
        <f>COUNTIF(A77,"TRUE")*2</f>
        <v>0</v>
      </c>
      <c r="C77" t="s">
        <v>271</v>
      </c>
      <c r="D77" s="4" t="s">
        <v>250</v>
      </c>
    </row>
    <row r="78" spans="1:8" x14ac:dyDescent="0.15">
      <c r="A78" s="52" t="s">
        <v>272</v>
      </c>
      <c r="B78" s="55">
        <f>SUM(B79:B81)</f>
        <v>0</v>
      </c>
    </row>
    <row r="79" spans="1:8" x14ac:dyDescent="0.15">
      <c r="A79" s="52" t="b">
        <v>0</v>
      </c>
      <c r="B79" s="55">
        <f>COUNTIF(A79,"TRUE")</f>
        <v>0</v>
      </c>
      <c r="C79" t="s">
        <v>273</v>
      </c>
      <c r="D79" t="s">
        <v>242</v>
      </c>
    </row>
    <row r="80" spans="1:8" x14ac:dyDescent="0.15">
      <c r="A80" s="52" t="b">
        <v>0</v>
      </c>
      <c r="B80" s="55">
        <f>COUNTIF(A80,"TRUE")*2</f>
        <v>0</v>
      </c>
      <c r="C80" t="s">
        <v>273</v>
      </c>
      <c r="D80" t="s">
        <v>253</v>
      </c>
    </row>
    <row r="81" spans="1:8" x14ac:dyDescent="0.15">
      <c r="A81" s="52" t="b">
        <v>0</v>
      </c>
      <c r="B81" s="55">
        <f>COUNTIF(A81,"TRUE")*4</f>
        <v>0</v>
      </c>
      <c r="C81" t="s">
        <v>273</v>
      </c>
      <c r="D81" t="s">
        <v>274</v>
      </c>
    </row>
    <row r="82" spans="1:8" x14ac:dyDescent="0.15">
      <c r="A82" s="53" t="s">
        <v>275</v>
      </c>
      <c r="B82" s="53">
        <f>SUM(B83:B84)</f>
        <v>0</v>
      </c>
      <c r="C82" s="1"/>
      <c r="D82" s="1"/>
      <c r="E82" s="1"/>
      <c r="F82" s="1"/>
      <c r="G82" s="1"/>
      <c r="H82" s="1"/>
    </row>
    <row r="83" spans="1:8" x14ac:dyDescent="0.15">
      <c r="A83" s="53" t="b">
        <v>0</v>
      </c>
      <c r="B83" s="53">
        <f>COUNTIF(A83,"TRUE")</f>
        <v>0</v>
      </c>
      <c r="C83" s="1" t="s">
        <v>275</v>
      </c>
      <c r="D83" s="1" t="s">
        <v>249</v>
      </c>
      <c r="E83" s="1"/>
      <c r="F83" s="1"/>
      <c r="G83" s="1"/>
      <c r="H83" s="1"/>
    </row>
    <row r="84" spans="1:8" x14ac:dyDescent="0.15">
      <c r="A84" s="53" t="b">
        <v>0</v>
      </c>
      <c r="B84" s="53">
        <f>COUNTIF(A84,"TRUE")*2</f>
        <v>0</v>
      </c>
      <c r="C84" s="1" t="s">
        <v>275</v>
      </c>
      <c r="D84" s="1" t="s">
        <v>250</v>
      </c>
      <c r="E84" s="1"/>
      <c r="F84" s="1"/>
      <c r="G84" s="1"/>
      <c r="H84" s="1"/>
    </row>
    <row r="85" spans="1:8" x14ac:dyDescent="0.15">
      <c r="A85" s="53" t="s">
        <v>276</v>
      </c>
      <c r="B85" s="53">
        <f>SUM(B86:B88)</f>
        <v>0</v>
      </c>
      <c r="C85" s="1"/>
      <c r="D85" s="1"/>
      <c r="E85" s="1"/>
      <c r="F85" s="1"/>
      <c r="G85" s="1"/>
      <c r="H85" s="1"/>
    </row>
    <row r="86" spans="1:8" x14ac:dyDescent="0.15">
      <c r="A86" s="53" t="b">
        <v>0</v>
      </c>
      <c r="B86" s="53">
        <f>COUNTIF(A86,"TRUE")</f>
        <v>0</v>
      </c>
      <c r="C86" s="1" t="s">
        <v>277</v>
      </c>
      <c r="D86" s="1" t="s">
        <v>242</v>
      </c>
      <c r="E86" s="1"/>
      <c r="F86" s="1"/>
      <c r="G86" s="1"/>
      <c r="H86" s="1"/>
    </row>
    <row r="87" spans="1:8" x14ac:dyDescent="0.15">
      <c r="A87" s="53" t="b">
        <v>0</v>
      </c>
      <c r="B87" s="53">
        <f>COUNTIF(A87,"TRUE")*2</f>
        <v>0</v>
      </c>
      <c r="C87" s="1" t="s">
        <v>277</v>
      </c>
      <c r="D87" s="1" t="s">
        <v>253</v>
      </c>
      <c r="E87" s="1"/>
      <c r="F87" s="1"/>
      <c r="G87" s="1"/>
      <c r="H87" s="1"/>
    </row>
    <row r="88" spans="1:8" x14ac:dyDescent="0.15">
      <c r="A88" s="53" t="b">
        <v>0</v>
      </c>
      <c r="B88" s="53">
        <f>COUNTIF(A88,"TRUE")*4</f>
        <v>0</v>
      </c>
      <c r="C88" s="1" t="s">
        <v>277</v>
      </c>
      <c r="D88" s="1" t="s">
        <v>274</v>
      </c>
      <c r="E88" s="1"/>
      <c r="F88" s="1"/>
      <c r="G88" s="1"/>
      <c r="H88" s="1"/>
    </row>
    <row r="89" spans="1:8" x14ac:dyDescent="0.15">
      <c r="A89" s="52" t="s">
        <v>278</v>
      </c>
      <c r="B89" s="55">
        <f>SUM(B90:B91)</f>
        <v>0</v>
      </c>
    </row>
    <row r="90" spans="1:8" x14ac:dyDescent="0.15">
      <c r="A90" s="52" t="b">
        <v>0</v>
      </c>
      <c r="B90" s="55">
        <f>COUNTIF(A90,"TRUE")</f>
        <v>0</v>
      </c>
      <c r="C90" t="s">
        <v>278</v>
      </c>
      <c r="D90" s="4" t="s">
        <v>249</v>
      </c>
    </row>
    <row r="91" spans="1:8" x14ac:dyDescent="0.15">
      <c r="A91" s="52" t="b">
        <v>0</v>
      </c>
      <c r="B91" s="55">
        <f>COUNTIF(A91,"TRUE")*2</f>
        <v>0</v>
      </c>
      <c r="C91" t="s">
        <v>278</v>
      </c>
      <c r="D91" s="4" t="s">
        <v>250</v>
      </c>
    </row>
    <row r="92" spans="1:8" x14ac:dyDescent="0.15">
      <c r="A92" s="52" t="s">
        <v>279</v>
      </c>
      <c r="B92" s="55">
        <f>SUM(B93:B95)</f>
        <v>0</v>
      </c>
    </row>
    <row r="93" spans="1:8" x14ac:dyDescent="0.15">
      <c r="A93" s="52" t="b">
        <v>0</v>
      </c>
      <c r="B93" s="55">
        <f>COUNTIF(A93,"TRUE")</f>
        <v>0</v>
      </c>
      <c r="C93" t="s">
        <v>280</v>
      </c>
      <c r="D93" t="s">
        <v>242</v>
      </c>
    </row>
    <row r="94" spans="1:8" x14ac:dyDescent="0.15">
      <c r="A94" s="52" t="b">
        <v>0</v>
      </c>
      <c r="B94" s="55">
        <f>COUNTIF(A94,"TRUE")*2</f>
        <v>0</v>
      </c>
      <c r="C94" t="s">
        <v>280</v>
      </c>
      <c r="D94" t="s">
        <v>253</v>
      </c>
    </row>
    <row r="95" spans="1:8" x14ac:dyDescent="0.15">
      <c r="A95" s="52" t="b">
        <v>0</v>
      </c>
      <c r="B95" s="55">
        <f>COUNTIF(A95,"TRUE")*4</f>
        <v>0</v>
      </c>
      <c r="C95" t="s">
        <v>280</v>
      </c>
      <c r="D95" t="s">
        <v>274</v>
      </c>
    </row>
    <row r="96" spans="1:8" x14ac:dyDescent="0.15">
      <c r="A96" s="52" t="s">
        <v>281</v>
      </c>
      <c r="B96" s="55">
        <f>SUM(B97:B98)</f>
        <v>0</v>
      </c>
    </row>
    <row r="97" spans="1:9" x14ac:dyDescent="0.15">
      <c r="A97" s="52" t="b">
        <v>0</v>
      </c>
      <c r="B97" s="55">
        <f>COUNTIF(A97,"TRUE")</f>
        <v>0</v>
      </c>
      <c r="C97" t="s">
        <v>281</v>
      </c>
      <c r="D97" s="4" t="s">
        <v>249</v>
      </c>
    </row>
    <row r="98" spans="1:9" x14ac:dyDescent="0.15">
      <c r="A98" s="52" t="b">
        <v>0</v>
      </c>
      <c r="B98" s="55">
        <f>COUNTIF(A98,"TRUE")*2</f>
        <v>0</v>
      </c>
      <c r="C98" t="s">
        <v>281</v>
      </c>
      <c r="D98" s="4" t="s">
        <v>250</v>
      </c>
    </row>
    <row r="99" spans="1:9" x14ac:dyDescent="0.15">
      <c r="A99" s="52" t="s">
        <v>282</v>
      </c>
      <c r="B99" s="55">
        <f>SUM(B100:B102)</f>
        <v>0</v>
      </c>
    </row>
    <row r="100" spans="1:9" x14ac:dyDescent="0.15">
      <c r="A100" s="52" t="b">
        <v>0</v>
      </c>
      <c r="B100" s="55">
        <f>COUNTIF(A100,"TRUE")</f>
        <v>0</v>
      </c>
      <c r="C100" t="s">
        <v>283</v>
      </c>
      <c r="D100" t="s">
        <v>242</v>
      </c>
    </row>
    <row r="101" spans="1:9" x14ac:dyDescent="0.15">
      <c r="A101" s="52" t="b">
        <v>0</v>
      </c>
      <c r="B101" s="55">
        <f>COUNTIF(A101,"TRUE")*2</f>
        <v>0</v>
      </c>
      <c r="C101" t="s">
        <v>283</v>
      </c>
      <c r="D101" t="s">
        <v>253</v>
      </c>
    </row>
    <row r="102" spans="1:9" x14ac:dyDescent="0.15">
      <c r="A102" s="52" t="b">
        <v>0</v>
      </c>
      <c r="B102" s="55">
        <f>COUNTIF(A102,"TRUE")*4</f>
        <v>0</v>
      </c>
      <c r="C102" t="s">
        <v>283</v>
      </c>
      <c r="D102" t="s">
        <v>274</v>
      </c>
    </row>
    <row r="103" spans="1:9" x14ac:dyDescent="0.15">
      <c r="A103" s="57" t="s">
        <v>406</v>
      </c>
      <c r="B103" s="53">
        <f>SUM(B105)</f>
        <v>0</v>
      </c>
      <c r="C103" s="1"/>
      <c r="D103" s="1"/>
      <c r="E103" s="1"/>
      <c r="F103" s="1"/>
      <c r="G103" s="1"/>
      <c r="H103" s="1"/>
    </row>
    <row r="104" spans="1:9" x14ac:dyDescent="0.15">
      <c r="A104" s="53" t="b">
        <v>0</v>
      </c>
      <c r="B104" s="53">
        <f>COUNTIF(A104,"TRUE")</f>
        <v>0</v>
      </c>
      <c r="C104" s="1" t="s">
        <v>284</v>
      </c>
      <c r="D104" s="1" t="s">
        <v>285</v>
      </c>
      <c r="E104" s="1"/>
      <c r="F104" s="1"/>
      <c r="G104" s="1"/>
      <c r="H104" s="1"/>
    </row>
    <row r="105" spans="1:9" x14ac:dyDescent="0.15">
      <c r="A105" s="53" t="b">
        <v>0</v>
      </c>
      <c r="B105" s="53">
        <f>COUNTIF(A105,"TRUE")*2</f>
        <v>0</v>
      </c>
      <c r="C105" s="1" t="s">
        <v>284</v>
      </c>
      <c r="D105" s="1" t="s">
        <v>286</v>
      </c>
      <c r="E105" s="1"/>
      <c r="F105" s="1"/>
      <c r="G105" s="1"/>
      <c r="H105" s="1"/>
    </row>
    <row r="106" spans="1:9" x14ac:dyDescent="0.15">
      <c r="A106" s="58" t="s">
        <v>413</v>
      </c>
      <c r="B106" s="59">
        <f>SUM(B107:B109)</f>
        <v>0</v>
      </c>
      <c r="C106" s="32"/>
      <c r="D106" s="32"/>
      <c r="E106" s="32"/>
      <c r="F106" s="32"/>
      <c r="G106" s="32"/>
      <c r="H106" s="32"/>
      <c r="I106" s="33" t="s">
        <v>418</v>
      </c>
    </row>
    <row r="107" spans="1:9" x14ac:dyDescent="0.15">
      <c r="A107" s="59" t="b">
        <v>0</v>
      </c>
      <c r="B107" s="59">
        <f>COUNTIF(A107,"TRUE")</f>
        <v>0</v>
      </c>
      <c r="C107" s="31" t="s">
        <v>417</v>
      </c>
      <c r="D107" s="31" t="s">
        <v>414</v>
      </c>
      <c r="E107" s="32"/>
      <c r="F107" s="32"/>
      <c r="G107" s="32"/>
      <c r="H107" s="32"/>
    </row>
    <row r="108" spans="1:9" x14ac:dyDescent="0.15">
      <c r="A108" s="59" t="b">
        <v>0</v>
      </c>
      <c r="B108" s="59">
        <f>COUNTIF(A108,"TRUE")*2</f>
        <v>0</v>
      </c>
      <c r="C108" s="31" t="s">
        <v>417</v>
      </c>
      <c r="D108" s="31" t="s">
        <v>415</v>
      </c>
      <c r="E108" s="32"/>
      <c r="F108" s="32"/>
      <c r="G108" s="32"/>
      <c r="H108" s="32"/>
    </row>
    <row r="109" spans="1:9" x14ac:dyDescent="0.15">
      <c r="A109" s="59" t="b">
        <v>0</v>
      </c>
      <c r="B109" s="59">
        <f>COUNTIF(A109,"TRUE")*4</f>
        <v>0</v>
      </c>
      <c r="C109" s="31" t="s">
        <v>417</v>
      </c>
      <c r="D109" s="31" t="s">
        <v>416</v>
      </c>
      <c r="E109" s="32"/>
      <c r="F109" s="32"/>
      <c r="G109" s="32"/>
      <c r="H109" s="32"/>
    </row>
    <row r="110" spans="1:9" x14ac:dyDescent="0.15">
      <c r="A110" s="57" t="s">
        <v>407</v>
      </c>
      <c r="B110" s="53">
        <f>SUM(B111:B112)</f>
        <v>1</v>
      </c>
      <c r="C110" s="1"/>
      <c r="D110" s="1"/>
      <c r="E110" s="1"/>
      <c r="F110" s="1"/>
      <c r="G110" s="1"/>
      <c r="H110" s="1"/>
    </row>
    <row r="111" spans="1:9" x14ac:dyDescent="0.15">
      <c r="A111" s="53" t="b">
        <v>1</v>
      </c>
      <c r="B111" s="53">
        <f>COUNTIF(A111,"TRUE")</f>
        <v>1</v>
      </c>
      <c r="C111" s="1" t="s">
        <v>284</v>
      </c>
      <c r="D111" s="1" t="s">
        <v>242</v>
      </c>
      <c r="E111" s="1"/>
      <c r="F111" s="1"/>
      <c r="G111" s="1"/>
      <c r="H111" s="1"/>
    </row>
    <row r="112" spans="1:9" x14ac:dyDescent="0.15">
      <c r="A112" s="53" t="b">
        <v>0</v>
      </c>
      <c r="B112" s="53">
        <f>COUNTIF(A112,"TRUE")*2</f>
        <v>0</v>
      </c>
      <c r="C112" s="1" t="s">
        <v>284</v>
      </c>
      <c r="D112" s="1" t="s">
        <v>258</v>
      </c>
      <c r="E112" s="1"/>
      <c r="F112" s="1"/>
      <c r="G112" s="1"/>
      <c r="H112" s="1"/>
    </row>
    <row r="113" spans="1:9" x14ac:dyDescent="0.15">
      <c r="A113" s="57" t="s">
        <v>408</v>
      </c>
      <c r="B113" s="53">
        <f>SUM(B114:B115)</f>
        <v>0</v>
      </c>
      <c r="C113" s="1"/>
      <c r="D113" s="1"/>
      <c r="E113" s="1"/>
      <c r="F113" s="1"/>
      <c r="G113" s="1"/>
      <c r="H113" s="1"/>
    </row>
    <row r="114" spans="1:9" x14ac:dyDescent="0.15">
      <c r="A114" s="53" t="b">
        <v>0</v>
      </c>
      <c r="B114" s="53">
        <f>COUNTIF(A114,"TRUE")</f>
        <v>0</v>
      </c>
      <c r="C114" s="1" t="s">
        <v>287</v>
      </c>
      <c r="D114" s="1" t="s">
        <v>249</v>
      </c>
      <c r="E114" s="1"/>
      <c r="F114" s="1"/>
      <c r="G114" s="1"/>
      <c r="H114" s="1"/>
    </row>
    <row r="115" spans="1:9" x14ac:dyDescent="0.15">
      <c r="A115" s="53" t="b">
        <v>0</v>
      </c>
      <c r="B115" s="53">
        <f>COUNTIF(A115,"TRUE")*2</f>
        <v>0</v>
      </c>
      <c r="C115" s="1" t="s">
        <v>287</v>
      </c>
      <c r="D115" s="1" t="s">
        <v>250</v>
      </c>
      <c r="E115" s="1"/>
      <c r="F115" s="1"/>
      <c r="G115" s="1"/>
      <c r="H115" s="1"/>
    </row>
    <row r="116" spans="1:9" x14ac:dyDescent="0.15">
      <c r="A116" s="57" t="s">
        <v>409</v>
      </c>
      <c r="B116" s="53">
        <f>SUM(B117:B119)</f>
        <v>0</v>
      </c>
      <c r="C116" s="1"/>
      <c r="D116" s="1"/>
      <c r="E116" s="1"/>
      <c r="F116" s="1"/>
      <c r="G116" s="1"/>
      <c r="H116" s="1"/>
    </row>
    <row r="117" spans="1:9" x14ac:dyDescent="0.15">
      <c r="A117" s="53" t="b">
        <v>0</v>
      </c>
      <c r="B117" s="53">
        <f>COUNTIF(A117,"TRUE")</f>
        <v>0</v>
      </c>
      <c r="C117" s="1" t="s">
        <v>288</v>
      </c>
      <c r="D117" s="1" t="s">
        <v>253</v>
      </c>
      <c r="E117" s="1"/>
      <c r="F117" s="1"/>
      <c r="G117" s="1"/>
      <c r="H117" s="1"/>
    </row>
    <row r="118" spans="1:9" x14ac:dyDescent="0.15">
      <c r="A118" s="53" t="b">
        <v>0</v>
      </c>
      <c r="B118" s="53">
        <f>COUNTIF(A118,"TRUE")*2</f>
        <v>0</v>
      </c>
      <c r="C118" s="1" t="s">
        <v>288</v>
      </c>
      <c r="D118" s="1" t="s">
        <v>254</v>
      </c>
      <c r="E118" s="1"/>
      <c r="F118" s="1"/>
      <c r="G118" s="1"/>
      <c r="H118" s="1"/>
    </row>
    <row r="119" spans="1:9" x14ac:dyDescent="0.15">
      <c r="A119" s="53" t="b">
        <v>0</v>
      </c>
      <c r="B119" s="53">
        <f>COUNTIF(A119,"TRUE")*4</f>
        <v>0</v>
      </c>
      <c r="C119" s="1" t="s">
        <v>288</v>
      </c>
      <c r="D119" s="1" t="s">
        <v>255</v>
      </c>
      <c r="E119" s="1"/>
      <c r="F119" s="1"/>
      <c r="G119" s="1"/>
      <c r="H119" s="1"/>
    </row>
    <row r="120" spans="1:9" x14ac:dyDescent="0.15">
      <c r="A120" s="58" t="s">
        <v>419</v>
      </c>
      <c r="B120" s="59">
        <f>SUM(B121:B123)</f>
        <v>0</v>
      </c>
      <c r="C120" s="32"/>
      <c r="D120" s="32"/>
      <c r="E120" s="32"/>
      <c r="F120" s="32"/>
      <c r="G120" s="32"/>
      <c r="H120" s="32"/>
      <c r="I120" s="33" t="s">
        <v>418</v>
      </c>
    </row>
    <row r="121" spans="1:9" x14ac:dyDescent="0.15">
      <c r="A121" s="59" t="b">
        <v>0</v>
      </c>
      <c r="B121" s="59">
        <f>COUNTIF(A121,"TRUE")</f>
        <v>0</v>
      </c>
      <c r="C121" s="31" t="s">
        <v>420</v>
      </c>
      <c r="D121" s="31" t="s">
        <v>414</v>
      </c>
      <c r="E121" s="32"/>
      <c r="F121" s="32"/>
      <c r="G121" s="32"/>
      <c r="H121" s="32"/>
    </row>
    <row r="122" spans="1:9" x14ac:dyDescent="0.15">
      <c r="A122" s="59" t="b">
        <v>0</v>
      </c>
      <c r="B122" s="59">
        <f>COUNTIF(A122,"TRUE")*2</f>
        <v>0</v>
      </c>
      <c r="C122" s="31" t="s">
        <v>420</v>
      </c>
      <c r="D122" s="31" t="s">
        <v>415</v>
      </c>
      <c r="E122" s="32"/>
      <c r="F122" s="32"/>
      <c r="G122" s="32"/>
      <c r="H122" s="32"/>
    </row>
    <row r="123" spans="1:9" x14ac:dyDescent="0.15">
      <c r="A123" s="59" t="b">
        <v>0</v>
      </c>
      <c r="B123" s="59">
        <f>COUNTIF(A123,"TRUE")*4</f>
        <v>0</v>
      </c>
      <c r="C123" s="31" t="s">
        <v>420</v>
      </c>
      <c r="D123" s="31" t="s">
        <v>416</v>
      </c>
      <c r="E123" s="32"/>
      <c r="F123" s="32"/>
      <c r="G123" s="32"/>
      <c r="H123" s="32"/>
    </row>
    <row r="124" spans="1:9" x14ac:dyDescent="0.15">
      <c r="A124" s="60" t="s">
        <v>410</v>
      </c>
      <c r="B124" s="55">
        <f>SUM(B125:B126)</f>
        <v>0</v>
      </c>
      <c r="C124" s="4"/>
      <c r="D124" s="4"/>
      <c r="E124" s="4"/>
      <c r="F124" s="4"/>
      <c r="G124" s="4"/>
      <c r="H124" s="4"/>
    </row>
    <row r="125" spans="1:9" x14ac:dyDescent="0.15">
      <c r="A125" s="55" t="b">
        <v>0</v>
      </c>
      <c r="B125" s="55">
        <f>COUNTIF(A125,"TRUE")</f>
        <v>0</v>
      </c>
      <c r="C125" s="4" t="s">
        <v>289</v>
      </c>
      <c r="D125" s="4" t="s">
        <v>242</v>
      </c>
      <c r="E125" s="4"/>
      <c r="F125" s="4"/>
      <c r="G125" s="4"/>
      <c r="H125" s="4"/>
    </row>
    <row r="126" spans="1:9" x14ac:dyDescent="0.15">
      <c r="A126" s="55" t="b">
        <v>0</v>
      </c>
      <c r="B126" s="55">
        <f>COUNTIF(A126,"TRUE")*2</f>
        <v>0</v>
      </c>
      <c r="C126" s="4" t="s">
        <v>289</v>
      </c>
      <c r="D126" s="4" t="s">
        <v>258</v>
      </c>
      <c r="E126" s="4"/>
      <c r="F126" s="4"/>
      <c r="G126" s="4"/>
      <c r="H126" s="4"/>
    </row>
    <row r="127" spans="1:9" x14ac:dyDescent="0.15">
      <c r="A127" s="60" t="s">
        <v>411</v>
      </c>
      <c r="B127" s="55">
        <f>SUM(B128:B129)</f>
        <v>0</v>
      </c>
      <c r="C127" s="4"/>
      <c r="D127" s="4"/>
      <c r="E127" s="4"/>
      <c r="F127" s="4"/>
      <c r="G127" s="4"/>
      <c r="H127" s="4"/>
    </row>
    <row r="128" spans="1:9" x14ac:dyDescent="0.15">
      <c r="A128" s="55" t="b">
        <v>0</v>
      </c>
      <c r="B128" s="55">
        <f>COUNTIF(A128,"TRUE")</f>
        <v>0</v>
      </c>
      <c r="C128" s="4" t="s">
        <v>290</v>
      </c>
      <c r="D128" s="4" t="s">
        <v>249</v>
      </c>
      <c r="E128" s="4"/>
      <c r="F128" s="4"/>
      <c r="G128" s="4"/>
      <c r="H128" s="4"/>
    </row>
    <row r="129" spans="1:8" x14ac:dyDescent="0.15">
      <c r="A129" s="55" t="b">
        <v>0</v>
      </c>
      <c r="B129" s="55">
        <f>COUNTIF(A129,"TRUE")*2</f>
        <v>0</v>
      </c>
      <c r="C129" s="4" t="s">
        <v>290</v>
      </c>
      <c r="D129" s="4" t="s">
        <v>250</v>
      </c>
      <c r="E129" s="4"/>
      <c r="F129" s="4"/>
      <c r="G129" s="4"/>
      <c r="H129" s="4"/>
    </row>
    <row r="130" spans="1:8" x14ac:dyDescent="0.15">
      <c r="A130" s="60" t="s">
        <v>412</v>
      </c>
      <c r="B130" s="55">
        <f>SUM(B131:B133)</f>
        <v>0</v>
      </c>
      <c r="C130" s="4"/>
      <c r="D130" s="4"/>
      <c r="E130" s="4"/>
      <c r="F130" s="4"/>
      <c r="G130" s="4"/>
      <c r="H130" s="4"/>
    </row>
    <row r="131" spans="1:8" x14ac:dyDescent="0.15">
      <c r="A131" s="55" t="b">
        <v>0</v>
      </c>
      <c r="B131" s="55">
        <f>COUNTIF(A131,"TRUE")</f>
        <v>0</v>
      </c>
      <c r="C131" s="4" t="s">
        <v>291</v>
      </c>
      <c r="D131" s="4" t="s">
        <v>253</v>
      </c>
      <c r="E131" s="4"/>
      <c r="F131" s="4"/>
      <c r="G131" s="4"/>
      <c r="H131" s="4"/>
    </row>
    <row r="132" spans="1:8" x14ac:dyDescent="0.15">
      <c r="A132" s="55" t="b">
        <v>0</v>
      </c>
      <c r="B132" s="55">
        <f>COUNTIF(A132,"TRUE")*2</f>
        <v>0</v>
      </c>
      <c r="C132" s="4" t="s">
        <v>291</v>
      </c>
      <c r="D132" s="4" t="s">
        <v>254</v>
      </c>
      <c r="E132" s="4"/>
      <c r="F132" s="4"/>
      <c r="G132" s="4"/>
      <c r="H132" s="4"/>
    </row>
    <row r="133" spans="1:8" x14ac:dyDescent="0.15">
      <c r="A133" s="55" t="b">
        <v>0</v>
      </c>
      <c r="B133" s="55">
        <f>COUNTIF(A133,"TRUE")*4</f>
        <v>0</v>
      </c>
      <c r="C133" s="4" t="s">
        <v>291</v>
      </c>
      <c r="D133" s="4" t="s">
        <v>255</v>
      </c>
      <c r="E133" s="4"/>
      <c r="F133" s="4"/>
      <c r="G133" s="4"/>
      <c r="H133" s="4"/>
    </row>
    <row r="134" spans="1:8" x14ac:dyDescent="0.15">
      <c r="A134" s="53" t="s">
        <v>292</v>
      </c>
      <c r="B134" s="53">
        <f>SUM(B135:B136)</f>
        <v>0</v>
      </c>
      <c r="C134" s="1"/>
      <c r="D134" s="1"/>
      <c r="E134" s="1"/>
      <c r="F134" s="1"/>
      <c r="G134" s="1"/>
      <c r="H134" s="1"/>
    </row>
    <row r="135" spans="1:8" x14ac:dyDescent="0.15">
      <c r="A135" s="53" t="b">
        <v>0</v>
      </c>
      <c r="B135" s="53">
        <f>COUNTIF(A135,"TRUE")</f>
        <v>0</v>
      </c>
      <c r="C135" s="1" t="s">
        <v>292</v>
      </c>
      <c r="D135" s="1" t="s">
        <v>242</v>
      </c>
      <c r="E135" s="1"/>
      <c r="F135" s="1"/>
      <c r="G135" s="1"/>
      <c r="H135" s="1"/>
    </row>
    <row r="136" spans="1:8" x14ac:dyDescent="0.15">
      <c r="A136" s="53" t="b">
        <v>0</v>
      </c>
      <c r="B136" s="53">
        <f>COUNTIF(A136,"TRUE")*2</f>
        <v>0</v>
      </c>
      <c r="C136" s="1" t="s">
        <v>292</v>
      </c>
      <c r="D136" s="1" t="s">
        <v>258</v>
      </c>
      <c r="E136" s="1"/>
      <c r="F136" s="1"/>
      <c r="G136" s="1"/>
      <c r="H136" s="1"/>
    </row>
    <row r="137" spans="1:8" x14ac:dyDescent="0.15">
      <c r="A137" s="53" t="s">
        <v>293</v>
      </c>
      <c r="B137" s="53">
        <f>SUM(B138:B140)</f>
        <v>0</v>
      </c>
      <c r="C137" s="1"/>
      <c r="D137" s="1"/>
      <c r="E137" s="1"/>
      <c r="F137" s="1"/>
      <c r="G137" s="1"/>
      <c r="H137" s="1"/>
    </row>
    <row r="138" spans="1:8" x14ac:dyDescent="0.15">
      <c r="A138" s="53" t="b">
        <v>0</v>
      </c>
      <c r="B138" s="53">
        <f>COUNTIF(A138,"TRUE")</f>
        <v>0</v>
      </c>
      <c r="C138" s="1" t="s">
        <v>293</v>
      </c>
      <c r="D138" s="1" t="s">
        <v>253</v>
      </c>
      <c r="E138" s="1"/>
      <c r="F138" s="1"/>
      <c r="G138" s="1"/>
      <c r="H138" s="1"/>
    </row>
    <row r="139" spans="1:8" x14ac:dyDescent="0.15">
      <c r="A139" s="53" t="b">
        <v>0</v>
      </c>
      <c r="B139" s="53">
        <f>COUNTIF(A139,"TRUE")*2</f>
        <v>0</v>
      </c>
      <c r="C139" s="1" t="s">
        <v>293</v>
      </c>
      <c r="D139" s="1" t="s">
        <v>254</v>
      </c>
      <c r="E139" s="1"/>
      <c r="F139" s="1"/>
      <c r="G139" s="1"/>
      <c r="H139" s="1"/>
    </row>
    <row r="140" spans="1:8" x14ac:dyDescent="0.15">
      <c r="A140" s="53" t="b">
        <v>0</v>
      </c>
      <c r="B140" s="53">
        <f>COUNTIF(A140,"TRUE")*4</f>
        <v>0</v>
      </c>
      <c r="C140" s="1" t="s">
        <v>293</v>
      </c>
      <c r="D140" s="1" t="s">
        <v>255</v>
      </c>
      <c r="E140" s="1"/>
      <c r="F140" s="1"/>
      <c r="G140" s="1"/>
      <c r="H140" s="1"/>
    </row>
    <row r="141" spans="1:8" x14ac:dyDescent="0.15">
      <c r="A141" s="53" t="s">
        <v>294</v>
      </c>
      <c r="B141" s="53"/>
      <c r="C141" s="1"/>
      <c r="D141" s="1"/>
      <c r="E141" s="1"/>
      <c r="F141" s="1"/>
      <c r="G141" s="1"/>
      <c r="H141" s="1"/>
    </row>
    <row r="142" spans="1:8" x14ac:dyDescent="0.15">
      <c r="A142" s="52" t="b">
        <v>0</v>
      </c>
      <c r="B142" s="55">
        <f>COUNTIF(A142,"TRUE")</f>
        <v>0</v>
      </c>
      <c r="C142" t="s">
        <v>295</v>
      </c>
      <c r="D142" t="s">
        <v>296</v>
      </c>
    </row>
    <row r="143" spans="1:8" x14ac:dyDescent="0.15">
      <c r="A143" s="52" t="b">
        <v>0</v>
      </c>
      <c r="B143" s="55">
        <f>COUNTIF(A143,"TRUE")*2</f>
        <v>0</v>
      </c>
      <c r="C143" t="s">
        <v>295</v>
      </c>
      <c r="D143" t="s">
        <v>297</v>
      </c>
    </row>
    <row r="144" spans="1:8" x14ac:dyDescent="0.15">
      <c r="A144" s="52" t="s">
        <v>298</v>
      </c>
      <c r="B144" s="55">
        <f>SUM(B145:B148)</f>
        <v>0</v>
      </c>
    </row>
    <row r="145" spans="1:8" x14ac:dyDescent="0.15">
      <c r="A145" s="52" t="b">
        <v>0</v>
      </c>
      <c r="B145" s="55">
        <f>COUNTIF(A145,"TRUE")</f>
        <v>0</v>
      </c>
      <c r="C145" t="s">
        <v>298</v>
      </c>
      <c r="D145" t="s">
        <v>253</v>
      </c>
    </row>
    <row r="146" spans="1:8" x14ac:dyDescent="0.15">
      <c r="A146" s="52" t="b">
        <v>0</v>
      </c>
      <c r="B146" s="55">
        <f>COUNTIF(A146,"TRUE")*2</f>
        <v>0</v>
      </c>
      <c r="C146" t="s">
        <v>298</v>
      </c>
      <c r="D146" t="s">
        <v>254</v>
      </c>
    </row>
    <row r="147" spans="1:8" x14ac:dyDescent="0.15">
      <c r="A147" s="52" t="b">
        <v>0</v>
      </c>
      <c r="B147" s="55">
        <f>COUNTIF(A147,"TRUE")*4</f>
        <v>0</v>
      </c>
      <c r="C147" t="s">
        <v>298</v>
      </c>
      <c r="D147" t="s">
        <v>255</v>
      </c>
    </row>
    <row r="148" spans="1:8" x14ac:dyDescent="0.15">
      <c r="A148" s="52" t="b">
        <v>0</v>
      </c>
      <c r="B148" s="55">
        <f>COUNTIF(A148,"TRUE")*8</f>
        <v>0</v>
      </c>
      <c r="C148" t="s">
        <v>298</v>
      </c>
      <c r="D148" t="s">
        <v>274</v>
      </c>
    </row>
    <row r="149" spans="1:8" x14ac:dyDescent="0.15">
      <c r="A149" s="52" t="s">
        <v>299</v>
      </c>
      <c r="B149" s="52"/>
    </row>
    <row r="150" spans="1:8" x14ac:dyDescent="0.15">
      <c r="A150" s="53" t="s">
        <v>203</v>
      </c>
      <c r="B150" s="53"/>
      <c r="C150" s="1"/>
      <c r="D150" s="1"/>
      <c r="E150" s="1"/>
      <c r="F150" s="1"/>
      <c r="G150" s="1"/>
      <c r="H150" s="1"/>
    </row>
    <row r="151" spans="1:8" x14ac:dyDescent="0.15">
      <c r="A151" s="53" t="s">
        <v>300</v>
      </c>
      <c r="B151" s="53">
        <f>SUM(B152:B155)</f>
        <v>0</v>
      </c>
      <c r="C151" s="1"/>
      <c r="D151" s="1"/>
      <c r="E151" s="1"/>
      <c r="F151" s="1"/>
      <c r="G151" s="1"/>
      <c r="H151" s="1"/>
    </row>
    <row r="152" spans="1:8" x14ac:dyDescent="0.15">
      <c r="A152" s="53" t="b">
        <v>0</v>
      </c>
      <c r="B152" s="53">
        <f>COUNTIF(A152,"TRUE")</f>
        <v>0</v>
      </c>
      <c r="C152" s="1" t="s">
        <v>300</v>
      </c>
      <c r="D152" s="1" t="s">
        <v>301</v>
      </c>
      <c r="E152" s="1"/>
      <c r="F152" s="1"/>
      <c r="G152" s="1"/>
      <c r="H152" s="1"/>
    </row>
    <row r="153" spans="1:8" x14ac:dyDescent="0.15">
      <c r="A153" s="53" t="b">
        <v>0</v>
      </c>
      <c r="B153" s="53">
        <f>COUNTIF(A153,"TRUE")*2</f>
        <v>0</v>
      </c>
      <c r="C153" s="1" t="s">
        <v>300</v>
      </c>
      <c r="D153" s="1" t="s">
        <v>302</v>
      </c>
      <c r="E153" s="1"/>
      <c r="F153" s="1"/>
      <c r="G153" s="1"/>
      <c r="H153" s="1"/>
    </row>
    <row r="154" spans="1:8" x14ac:dyDescent="0.15">
      <c r="A154" s="53" t="b">
        <v>0</v>
      </c>
      <c r="B154" s="53">
        <f>COUNTIF(A154,"TRUE")*4</f>
        <v>0</v>
      </c>
      <c r="C154" s="1" t="s">
        <v>300</v>
      </c>
      <c r="D154" s="1" t="s">
        <v>303</v>
      </c>
      <c r="E154" s="1"/>
      <c r="F154" s="1"/>
      <c r="G154" s="1"/>
      <c r="H154" s="1"/>
    </row>
    <row r="155" spans="1:8" x14ac:dyDescent="0.15">
      <c r="A155" s="53" t="b">
        <v>0</v>
      </c>
      <c r="B155" s="53">
        <f>COUNTIF(A155,"TRUE")*8</f>
        <v>0</v>
      </c>
      <c r="C155" s="1" t="s">
        <v>300</v>
      </c>
      <c r="D155" s="1" t="s">
        <v>304</v>
      </c>
      <c r="E155" s="1"/>
      <c r="F155" s="1"/>
      <c r="G155" s="1"/>
      <c r="H155" s="1"/>
    </row>
    <row r="156" spans="1:8" x14ac:dyDescent="0.15">
      <c r="A156" s="53"/>
      <c r="B156" s="53" t="e">
        <f>#REF!</f>
        <v>#REF!</v>
      </c>
      <c r="C156" s="1" t="s">
        <v>300</v>
      </c>
      <c r="D156" s="1" t="s">
        <v>236</v>
      </c>
      <c r="E156" s="1"/>
      <c r="F156" s="1"/>
      <c r="G156" s="1"/>
      <c r="H156" s="1"/>
    </row>
    <row r="157" spans="1:8" x14ac:dyDescent="0.15">
      <c r="A157" s="52" t="s">
        <v>155</v>
      </c>
      <c r="B157" s="52"/>
    </row>
    <row r="158" spans="1:8" x14ac:dyDescent="0.15">
      <c r="A158" s="52" t="s">
        <v>300</v>
      </c>
      <c r="B158" s="55">
        <f>SUM(B159:B164)</f>
        <v>0</v>
      </c>
    </row>
    <row r="159" spans="1:8" x14ac:dyDescent="0.15">
      <c r="A159" s="52" t="b">
        <v>0</v>
      </c>
      <c r="B159" s="55">
        <f>COUNTIF(A159,"TRUE")</f>
        <v>0</v>
      </c>
      <c r="C159" t="s">
        <v>300</v>
      </c>
      <c r="D159" t="s">
        <v>305</v>
      </c>
    </row>
    <row r="160" spans="1:8" x14ac:dyDescent="0.15">
      <c r="A160" s="52" t="b">
        <v>0</v>
      </c>
      <c r="B160" s="55">
        <f>COUNTIF(A160,"TRUE")*2</f>
        <v>0</v>
      </c>
      <c r="C160" t="s">
        <v>300</v>
      </c>
      <c r="D160" t="s">
        <v>306</v>
      </c>
    </row>
    <row r="161" spans="1:8" x14ac:dyDescent="0.15">
      <c r="A161" s="52" t="b">
        <v>0</v>
      </c>
      <c r="B161" s="55">
        <f>COUNTIF(A161,"TRUE")*4</f>
        <v>0</v>
      </c>
      <c r="C161" t="s">
        <v>300</v>
      </c>
      <c r="D161" t="s">
        <v>307</v>
      </c>
    </row>
    <row r="162" spans="1:8" x14ac:dyDescent="0.15">
      <c r="A162" s="52" t="b">
        <v>0</v>
      </c>
      <c r="B162" s="55">
        <f>COUNTIF(A162,"TRUE")*8</f>
        <v>0</v>
      </c>
      <c r="C162" t="s">
        <v>300</v>
      </c>
      <c r="D162" t="s">
        <v>308</v>
      </c>
    </row>
    <row r="163" spans="1:8" x14ac:dyDescent="0.15">
      <c r="A163" s="52" t="b">
        <v>0</v>
      </c>
      <c r="B163" s="55">
        <f>COUNTIF(A163,"TRUE")*16</f>
        <v>0</v>
      </c>
      <c r="C163" t="s">
        <v>300</v>
      </c>
      <c r="D163" t="s">
        <v>309</v>
      </c>
    </row>
    <row r="164" spans="1:8" x14ac:dyDescent="0.15">
      <c r="A164" s="52" t="b">
        <v>0</v>
      </c>
      <c r="B164" s="55">
        <f>COUNTIF(A164,"TRUE")*32</f>
        <v>0</v>
      </c>
      <c r="C164" t="s">
        <v>300</v>
      </c>
      <c r="D164" t="s">
        <v>310</v>
      </c>
    </row>
    <row r="165" spans="1:8" x14ac:dyDescent="0.15">
      <c r="A165" s="52"/>
      <c r="B165" s="52" t="e">
        <f>#REF!</f>
        <v>#REF!</v>
      </c>
      <c r="C165" t="s">
        <v>300</v>
      </c>
      <c r="D165" t="s">
        <v>236</v>
      </c>
    </row>
    <row r="166" spans="1:8" x14ac:dyDescent="0.15">
      <c r="A166" s="53" t="s">
        <v>164</v>
      </c>
      <c r="B166" s="53"/>
      <c r="C166" s="1"/>
      <c r="D166" s="1"/>
      <c r="E166" s="1"/>
      <c r="F166" s="1"/>
      <c r="G166" s="1"/>
      <c r="H166" s="1"/>
    </row>
    <row r="167" spans="1:8" x14ac:dyDescent="0.15">
      <c r="A167" s="53" t="s">
        <v>300</v>
      </c>
      <c r="B167" s="53">
        <f>SUM(B168:B175)</f>
        <v>0</v>
      </c>
      <c r="C167" s="1"/>
      <c r="D167" s="1"/>
      <c r="E167" s="1"/>
      <c r="F167" s="1"/>
      <c r="G167" s="1"/>
      <c r="H167" s="1"/>
    </row>
    <row r="168" spans="1:8" x14ac:dyDescent="0.15">
      <c r="A168" s="53" t="b">
        <v>0</v>
      </c>
      <c r="B168" s="53">
        <f>COUNTIF(A168,"TRUE")</f>
        <v>0</v>
      </c>
      <c r="C168" s="1" t="s">
        <v>300</v>
      </c>
      <c r="D168" s="1" t="s">
        <v>311</v>
      </c>
      <c r="E168" s="1"/>
      <c r="F168" s="1"/>
      <c r="G168" s="1"/>
      <c r="H168" s="1"/>
    </row>
    <row r="169" spans="1:8" x14ac:dyDescent="0.15">
      <c r="A169" s="53" t="b">
        <v>0</v>
      </c>
      <c r="B169" s="53">
        <f>COUNTIF(A169,"TRUE")*2</f>
        <v>0</v>
      </c>
      <c r="C169" s="1" t="s">
        <v>300</v>
      </c>
      <c r="D169" s="1" t="s">
        <v>312</v>
      </c>
      <c r="E169" s="1"/>
      <c r="F169" s="1"/>
      <c r="G169" s="1"/>
      <c r="H169" s="1"/>
    </row>
    <row r="170" spans="1:8" x14ac:dyDescent="0.15">
      <c r="A170" s="53" t="b">
        <v>0</v>
      </c>
      <c r="B170" s="53">
        <f>COUNTIF(A170,"TRUE")*4</f>
        <v>0</v>
      </c>
      <c r="C170" s="1" t="s">
        <v>300</v>
      </c>
      <c r="D170" s="1" t="s">
        <v>313</v>
      </c>
      <c r="E170" s="1"/>
      <c r="F170" s="1"/>
      <c r="G170" s="1"/>
      <c r="H170" s="1"/>
    </row>
    <row r="171" spans="1:8" x14ac:dyDescent="0.15">
      <c r="A171" s="53" t="b">
        <v>0</v>
      </c>
      <c r="B171" s="53">
        <f>COUNTIF(A171,"TRUE")*8</f>
        <v>0</v>
      </c>
      <c r="C171" s="1" t="s">
        <v>300</v>
      </c>
      <c r="D171" s="1" t="s">
        <v>314</v>
      </c>
      <c r="E171" s="1"/>
      <c r="F171" s="1"/>
      <c r="G171" s="1"/>
      <c r="H171" s="1"/>
    </row>
    <row r="172" spans="1:8" x14ac:dyDescent="0.15">
      <c r="A172" s="53" t="b">
        <v>0</v>
      </c>
      <c r="B172" s="53">
        <f>COUNTIF(A172,"TRUE")*16</f>
        <v>0</v>
      </c>
      <c r="C172" s="1" t="s">
        <v>300</v>
      </c>
      <c r="D172" s="1" t="s">
        <v>315</v>
      </c>
      <c r="E172" s="1"/>
      <c r="F172" s="1"/>
      <c r="G172" s="1"/>
      <c r="H172" s="1"/>
    </row>
    <row r="173" spans="1:8" x14ac:dyDescent="0.15">
      <c r="A173" s="53" t="b">
        <v>0</v>
      </c>
      <c r="B173" s="53">
        <f>COUNTIF(A173,"TRUE")*32</f>
        <v>0</v>
      </c>
      <c r="C173" s="1" t="s">
        <v>300</v>
      </c>
      <c r="D173" s="1" t="s">
        <v>316</v>
      </c>
      <c r="E173" s="1"/>
      <c r="F173" s="1"/>
      <c r="G173" s="1"/>
      <c r="H173" s="1"/>
    </row>
    <row r="174" spans="1:8" x14ac:dyDescent="0.15">
      <c r="A174" s="53" t="b">
        <v>0</v>
      </c>
      <c r="B174" s="53">
        <f>COUNTIF(A174,"TRUE")*64</f>
        <v>0</v>
      </c>
      <c r="C174" s="1" t="s">
        <v>300</v>
      </c>
      <c r="D174" s="1" t="s">
        <v>317</v>
      </c>
      <c r="E174" s="1"/>
      <c r="F174" s="1"/>
      <c r="G174" s="1"/>
      <c r="H174" s="1"/>
    </row>
    <row r="175" spans="1:8" x14ac:dyDescent="0.15">
      <c r="A175" s="53" t="b">
        <v>0</v>
      </c>
      <c r="B175" s="53">
        <f>COUNTIF(A175,"TRUE")*128</f>
        <v>0</v>
      </c>
      <c r="C175" s="1" t="s">
        <v>300</v>
      </c>
      <c r="D175" s="1" t="s">
        <v>318</v>
      </c>
      <c r="E175" s="1"/>
      <c r="F175" s="1"/>
      <c r="G175" s="1"/>
      <c r="H175" s="1"/>
    </row>
    <row r="176" spans="1:8" x14ac:dyDescent="0.15">
      <c r="A176" s="53"/>
      <c r="B176" s="53" t="e">
        <f>#REF!</f>
        <v>#REF!</v>
      </c>
      <c r="C176" s="1" t="s">
        <v>300</v>
      </c>
      <c r="D176" s="1" t="s">
        <v>236</v>
      </c>
      <c r="E176" s="1"/>
      <c r="F176" s="1"/>
      <c r="G176" s="1"/>
      <c r="H176" s="1"/>
    </row>
    <row r="177" spans="1:8" x14ac:dyDescent="0.15">
      <c r="A177" s="52" t="s">
        <v>171</v>
      </c>
      <c r="B177" s="52"/>
    </row>
    <row r="178" spans="1:8" x14ac:dyDescent="0.15">
      <c r="A178" s="52" t="s">
        <v>300</v>
      </c>
      <c r="B178" s="55">
        <f>SUM(B179:B185)</f>
        <v>0</v>
      </c>
    </row>
    <row r="179" spans="1:8" x14ac:dyDescent="0.15">
      <c r="A179" s="52" t="b">
        <v>0</v>
      </c>
      <c r="B179" s="55">
        <f>COUNTIF(A179,"TRUE")</f>
        <v>0</v>
      </c>
      <c r="C179" t="s">
        <v>300</v>
      </c>
      <c r="D179" t="s">
        <v>319</v>
      </c>
    </row>
    <row r="180" spans="1:8" x14ac:dyDescent="0.15">
      <c r="A180" s="52" t="b">
        <v>0</v>
      </c>
      <c r="B180" s="55">
        <f>COUNTIF(A180,"TRUE")*2</f>
        <v>0</v>
      </c>
      <c r="C180" t="s">
        <v>300</v>
      </c>
      <c r="D180" t="s">
        <v>320</v>
      </c>
    </row>
    <row r="181" spans="1:8" x14ac:dyDescent="0.15">
      <c r="A181" s="52" t="b">
        <v>0</v>
      </c>
      <c r="B181" s="55">
        <f>COUNTIF(A181,"TRUE")*4</f>
        <v>0</v>
      </c>
      <c r="C181" t="s">
        <v>300</v>
      </c>
      <c r="D181" t="s">
        <v>321</v>
      </c>
    </row>
    <row r="182" spans="1:8" x14ac:dyDescent="0.15">
      <c r="A182" s="52" t="b">
        <v>0</v>
      </c>
      <c r="B182" s="55">
        <f>COUNTIF(A182,"TRUE")*8</f>
        <v>0</v>
      </c>
      <c r="C182" t="s">
        <v>300</v>
      </c>
      <c r="D182" t="s">
        <v>322</v>
      </c>
    </row>
    <row r="183" spans="1:8" x14ac:dyDescent="0.15">
      <c r="A183" s="52" t="b">
        <v>0</v>
      </c>
      <c r="B183" s="55">
        <f>COUNTIF(A183,"TRUE")*16</f>
        <v>0</v>
      </c>
      <c r="C183" t="s">
        <v>300</v>
      </c>
      <c r="D183" t="s">
        <v>323</v>
      </c>
    </row>
    <row r="184" spans="1:8" x14ac:dyDescent="0.15">
      <c r="A184" s="52" t="b">
        <v>0</v>
      </c>
      <c r="B184" s="55">
        <f>COUNTIF(A184,"TRUE")*32</f>
        <v>0</v>
      </c>
      <c r="C184" t="s">
        <v>300</v>
      </c>
      <c r="D184" t="s">
        <v>324</v>
      </c>
    </row>
    <row r="185" spans="1:8" x14ac:dyDescent="0.15">
      <c r="A185" s="52" t="b">
        <v>0</v>
      </c>
      <c r="B185" s="55">
        <f>COUNTIF(A185,"TRUE")*64</f>
        <v>0</v>
      </c>
      <c r="C185" t="s">
        <v>300</v>
      </c>
      <c r="D185" t="s">
        <v>325</v>
      </c>
    </row>
    <row r="186" spans="1:8" x14ac:dyDescent="0.15">
      <c r="A186" s="52"/>
      <c r="B186" s="52" t="e">
        <f>#REF!</f>
        <v>#REF!</v>
      </c>
      <c r="D186" t="s">
        <v>236</v>
      </c>
    </row>
    <row r="187" spans="1:8" x14ac:dyDescent="0.15">
      <c r="A187" s="53" t="s">
        <v>176</v>
      </c>
      <c r="B187" s="53"/>
      <c r="C187" s="1"/>
      <c r="D187" s="1"/>
      <c r="E187" s="1"/>
      <c r="F187" s="1"/>
      <c r="G187" s="1"/>
      <c r="H187" s="1"/>
    </row>
    <row r="188" spans="1:8" x14ac:dyDescent="0.15">
      <c r="A188" s="52" t="s">
        <v>326</v>
      </c>
      <c r="B188" s="52"/>
    </row>
    <row r="189" spans="1:8" x14ac:dyDescent="0.15">
      <c r="A189" s="53" t="s">
        <v>182</v>
      </c>
      <c r="B189" s="53">
        <f>SUM(B190:B192)</f>
        <v>1</v>
      </c>
      <c r="C189" s="1"/>
      <c r="D189" s="1"/>
      <c r="E189" s="1"/>
      <c r="F189" s="1"/>
      <c r="G189" s="1"/>
      <c r="H189" s="1"/>
    </row>
    <row r="190" spans="1:8" x14ac:dyDescent="0.15">
      <c r="A190" s="53" t="b">
        <v>0</v>
      </c>
      <c r="B190" s="53">
        <v>1</v>
      </c>
      <c r="C190" s="1"/>
      <c r="D190" s="1" t="s">
        <v>327</v>
      </c>
      <c r="E190" s="1"/>
      <c r="F190" s="1"/>
      <c r="G190" s="1"/>
      <c r="H190" s="1"/>
    </row>
    <row r="191" spans="1:8" x14ac:dyDescent="0.15">
      <c r="A191" s="53" t="b">
        <v>0</v>
      </c>
      <c r="B191" s="53">
        <f>COUNTIF(A191,"TRUE")*2</f>
        <v>0</v>
      </c>
      <c r="C191" s="1"/>
      <c r="D191" s="1" t="s">
        <v>328</v>
      </c>
      <c r="E191" s="1"/>
      <c r="F191" s="1"/>
      <c r="G191" s="1"/>
      <c r="H191" s="1"/>
    </row>
    <row r="192" spans="1:8" x14ac:dyDescent="0.15">
      <c r="A192" s="53" t="b">
        <v>0</v>
      </c>
      <c r="B192" s="53">
        <f>COUNTIF(A192,"TRUE")*4</f>
        <v>0</v>
      </c>
      <c r="C192" s="1"/>
      <c r="D192" s="1" t="s">
        <v>329</v>
      </c>
      <c r="E192" s="1"/>
      <c r="F192" s="1"/>
      <c r="G192" s="1"/>
      <c r="H192" s="1"/>
    </row>
    <row r="193" spans="1:8" x14ac:dyDescent="0.15">
      <c r="A193" s="53"/>
      <c r="B193" s="53" t="e">
        <f>#REF!</f>
        <v>#REF!</v>
      </c>
      <c r="C193" s="1"/>
      <c r="D193" s="1" t="s">
        <v>236</v>
      </c>
      <c r="E193" s="1"/>
      <c r="F193" s="1"/>
      <c r="G193" s="1"/>
      <c r="H193" s="1"/>
    </row>
    <row r="194" spans="1:8" x14ac:dyDescent="0.15">
      <c r="A194" s="52" t="s">
        <v>183</v>
      </c>
      <c r="B194" s="52"/>
    </row>
    <row r="195" spans="1:8" x14ac:dyDescent="0.15">
      <c r="A195" s="52"/>
      <c r="B195" s="52">
        <v>1</v>
      </c>
      <c r="C195">
        <v>2</v>
      </c>
      <c r="D195" t="s">
        <v>184</v>
      </c>
      <c r="G195">
        <v>1</v>
      </c>
      <c r="H195" t="s">
        <v>330</v>
      </c>
    </row>
    <row r="196" spans="1:8" x14ac:dyDescent="0.15">
      <c r="A196" s="52"/>
      <c r="B196" s="52">
        <v>0</v>
      </c>
      <c r="C196">
        <v>1</v>
      </c>
      <c r="D196" t="s">
        <v>331</v>
      </c>
      <c r="G196">
        <v>2</v>
      </c>
      <c r="H196" s="8" t="s">
        <v>424</v>
      </c>
    </row>
    <row r="197" spans="1:8" x14ac:dyDescent="0.15">
      <c r="A197" s="52"/>
      <c r="B197" s="52">
        <v>1</v>
      </c>
      <c r="C197">
        <v>3</v>
      </c>
      <c r="D197" t="s">
        <v>185</v>
      </c>
      <c r="G197">
        <v>3</v>
      </c>
      <c r="H197" t="s">
        <v>332</v>
      </c>
    </row>
    <row r="198" spans="1:8" x14ac:dyDescent="0.15">
      <c r="A198" s="52"/>
      <c r="B198" s="52">
        <v>0</v>
      </c>
      <c r="C198">
        <v>3</v>
      </c>
      <c r="D198" t="s">
        <v>186</v>
      </c>
      <c r="G198">
        <v>4</v>
      </c>
      <c r="H198" t="s">
        <v>333</v>
      </c>
    </row>
    <row r="199" spans="1:8" x14ac:dyDescent="0.15">
      <c r="A199" s="52"/>
      <c r="B199" s="52">
        <v>0</v>
      </c>
      <c r="C199">
        <v>2</v>
      </c>
      <c r="D199" t="s">
        <v>187</v>
      </c>
      <c r="G199">
        <v>5</v>
      </c>
      <c r="H199" t="s">
        <v>334</v>
      </c>
    </row>
    <row r="200" spans="1:8" x14ac:dyDescent="0.15">
      <c r="A200" s="53" t="s">
        <v>215</v>
      </c>
      <c r="B200" s="53"/>
      <c r="C200" s="1"/>
      <c r="D200" s="1"/>
      <c r="E200" s="1"/>
      <c r="F200" s="1"/>
      <c r="G200" s="1"/>
      <c r="H200" s="1"/>
    </row>
    <row r="201" spans="1:8" x14ac:dyDescent="0.15">
      <c r="A201" s="53" t="s">
        <v>216</v>
      </c>
      <c r="B201" s="53" t="e">
        <f>SUM(B202:B207)</f>
        <v>#REF!</v>
      </c>
      <c r="C201" s="1"/>
      <c r="D201" s="1"/>
      <c r="E201" s="1"/>
      <c r="F201" s="1"/>
      <c r="G201" s="1"/>
      <c r="H201" s="1"/>
    </row>
    <row r="202" spans="1:8" x14ac:dyDescent="0.15">
      <c r="A202" s="53" t="b">
        <v>0</v>
      </c>
      <c r="B202" s="53">
        <f>COUNTIF(A202,"TRUE")</f>
        <v>0</v>
      </c>
      <c r="C202" s="1"/>
      <c r="D202" s="1" t="s">
        <v>335</v>
      </c>
      <c r="E202" s="1"/>
      <c r="F202" s="1"/>
      <c r="G202" s="1"/>
      <c r="H202" s="1"/>
    </row>
    <row r="203" spans="1:8" x14ac:dyDescent="0.15">
      <c r="A203" s="53" t="b">
        <v>0</v>
      </c>
      <c r="B203" s="53">
        <f>COUNTIF(A203,"TRUE")*2</f>
        <v>0</v>
      </c>
      <c r="C203" s="1"/>
      <c r="D203" s="1" t="s">
        <v>336</v>
      </c>
      <c r="E203" s="1"/>
      <c r="F203" s="1"/>
      <c r="G203" s="1"/>
      <c r="H203" s="1"/>
    </row>
    <row r="204" spans="1:8" x14ac:dyDescent="0.15">
      <c r="A204" s="53" t="b">
        <v>0</v>
      </c>
      <c r="B204" s="53">
        <f>COUNTIF(A204,"TRUE")*4</f>
        <v>0</v>
      </c>
      <c r="C204" s="1"/>
      <c r="D204" s="1" t="s">
        <v>337</v>
      </c>
      <c r="E204" s="1"/>
      <c r="F204" s="1"/>
      <c r="G204" s="1"/>
      <c r="H204" s="1"/>
    </row>
    <row r="205" spans="1:8" x14ac:dyDescent="0.15">
      <c r="A205" s="53" t="b">
        <v>0</v>
      </c>
      <c r="B205" s="53">
        <f>COUNTIF(A205,"TRUE")*8</f>
        <v>0</v>
      </c>
      <c r="C205" s="1"/>
      <c r="D205" s="1" t="s">
        <v>338</v>
      </c>
      <c r="E205" s="1"/>
      <c r="F205" s="1"/>
      <c r="G205" s="1"/>
      <c r="H205" s="1"/>
    </row>
    <row r="206" spans="1:8" x14ac:dyDescent="0.15">
      <c r="A206" s="53" t="b">
        <v>0</v>
      </c>
      <c r="B206" s="53">
        <f>COUNTIF(A206,"TRUE")*16</f>
        <v>0</v>
      </c>
      <c r="C206" s="1"/>
      <c r="D206" s="1" t="s">
        <v>339</v>
      </c>
      <c r="E206" s="1"/>
      <c r="F206" s="1"/>
      <c r="G206" s="1"/>
      <c r="H206" s="1"/>
    </row>
    <row r="207" spans="1:8" x14ac:dyDescent="0.15">
      <c r="A207" s="53"/>
      <c r="B207" s="53" t="e">
        <f>#REF!</f>
        <v>#REF!</v>
      </c>
      <c r="C207" s="1"/>
      <c r="D207" s="1" t="s">
        <v>236</v>
      </c>
      <c r="E207" s="1"/>
      <c r="F207" s="1"/>
      <c r="G207" s="1"/>
      <c r="H207" s="1"/>
    </row>
    <row r="208" spans="1:8" x14ac:dyDescent="0.15">
      <c r="A208" s="52" t="s">
        <v>218</v>
      </c>
      <c r="B208" s="55" t="e">
        <f>SUM(B209:B215)</f>
        <v>#REF!</v>
      </c>
    </row>
    <row r="209" spans="1:8" x14ac:dyDescent="0.15">
      <c r="A209" s="52" t="b">
        <v>0</v>
      </c>
      <c r="B209" s="55">
        <f>COUNTIF(A209,"TRUE")</f>
        <v>0</v>
      </c>
      <c r="D209" t="s">
        <v>340</v>
      </c>
    </row>
    <row r="210" spans="1:8" x14ac:dyDescent="0.15">
      <c r="A210" s="52" t="b">
        <v>0</v>
      </c>
      <c r="B210" s="55">
        <f>COUNTIF(A210,"TRUE")*2</f>
        <v>0</v>
      </c>
      <c r="D210" t="s">
        <v>341</v>
      </c>
    </row>
    <row r="211" spans="1:8" x14ac:dyDescent="0.15">
      <c r="A211" s="52"/>
      <c r="B211" s="52" t="e">
        <f>#REF!</f>
        <v>#REF!</v>
      </c>
      <c r="D211" t="s">
        <v>236</v>
      </c>
    </row>
    <row r="212" spans="1:8" x14ac:dyDescent="0.15">
      <c r="A212" s="52" t="s">
        <v>220</v>
      </c>
      <c r="B212" s="55" t="e">
        <f>SUM(B213:B219)</f>
        <v>#REF!</v>
      </c>
    </row>
    <row r="213" spans="1:8" x14ac:dyDescent="0.15">
      <c r="A213" s="52" t="b">
        <v>0</v>
      </c>
      <c r="B213" s="55">
        <f>COUNTIF(A213,"TRUE")</f>
        <v>0</v>
      </c>
      <c r="D213" t="s">
        <v>342</v>
      </c>
    </row>
    <row r="214" spans="1:8" x14ac:dyDescent="0.15">
      <c r="A214" s="52" t="b">
        <v>0</v>
      </c>
      <c r="B214" s="55">
        <f>COUNTIF(A214,"TRUE")*2</f>
        <v>0</v>
      </c>
      <c r="D214" t="s">
        <v>343</v>
      </c>
    </row>
    <row r="215" spans="1:8" x14ac:dyDescent="0.15">
      <c r="A215" s="52"/>
      <c r="B215" s="52" t="e">
        <f>#REF!</f>
        <v>#REF!</v>
      </c>
      <c r="D215" t="s">
        <v>236</v>
      </c>
    </row>
    <row r="216" spans="1:8" x14ac:dyDescent="0.15">
      <c r="A216" s="53" t="s">
        <v>230</v>
      </c>
      <c r="B216" s="53"/>
      <c r="C216" s="1"/>
      <c r="D216" s="1"/>
      <c r="E216" s="1"/>
      <c r="F216" s="1"/>
      <c r="G216" s="1"/>
      <c r="H216" s="1"/>
    </row>
    <row r="217" spans="1:8" x14ac:dyDescent="0.15">
      <c r="A217" s="53"/>
      <c r="B217" s="53" t="e">
        <f>#REF!</f>
        <v>#REF!</v>
      </c>
      <c r="C217" s="1"/>
      <c r="D217" s="1" t="s">
        <v>236</v>
      </c>
      <c r="E217" s="1"/>
      <c r="F217" s="1"/>
      <c r="G217" s="1"/>
      <c r="H217" s="1"/>
    </row>
    <row r="218" spans="1:8" x14ac:dyDescent="0.15">
      <c r="A218" s="52" t="s">
        <v>344</v>
      </c>
      <c r="B218" s="52"/>
    </row>
    <row r="219" spans="1:8" x14ac:dyDescent="0.15">
      <c r="A219" s="52" t="s">
        <v>203</v>
      </c>
      <c r="B219" s="52">
        <f>SUM(B220:B222)</f>
        <v>0</v>
      </c>
    </row>
    <row r="220" spans="1:8" x14ac:dyDescent="0.15">
      <c r="A220" s="52" t="b">
        <v>0</v>
      </c>
      <c r="B220" s="55">
        <f>COUNTIF(A220,"TRUE")</f>
        <v>0</v>
      </c>
      <c r="D220" t="s">
        <v>345</v>
      </c>
    </row>
    <row r="221" spans="1:8" x14ac:dyDescent="0.15">
      <c r="A221" s="52" t="b">
        <v>0</v>
      </c>
      <c r="B221" s="55">
        <f>COUNTIF(A221,"TRUE")*2</f>
        <v>0</v>
      </c>
      <c r="D221" t="s">
        <v>346</v>
      </c>
    </row>
    <row r="222" spans="1:8" x14ac:dyDescent="0.15">
      <c r="A222" s="52" t="b">
        <v>0</v>
      </c>
      <c r="B222" s="55">
        <f>COUNTIF(A222,"TRUE")*4</f>
        <v>0</v>
      </c>
      <c r="D222" t="s">
        <v>347</v>
      </c>
    </row>
    <row r="223" spans="1:8" x14ac:dyDescent="0.15">
      <c r="A223" s="52"/>
      <c r="B223" s="52" t="e">
        <f>#REF!</f>
        <v>#REF!</v>
      </c>
      <c r="D223" t="s">
        <v>236</v>
      </c>
    </row>
    <row r="224" spans="1:8" x14ac:dyDescent="0.15">
      <c r="A224" s="53" t="s">
        <v>155</v>
      </c>
      <c r="B224" s="53">
        <f>SUM(B225:B228)</f>
        <v>0</v>
      </c>
      <c r="C224" s="1"/>
      <c r="D224" s="1"/>
      <c r="E224" s="1"/>
      <c r="F224" s="1"/>
      <c r="G224" s="1"/>
      <c r="H224" s="1"/>
    </row>
    <row r="225" spans="1:8" x14ac:dyDescent="0.15">
      <c r="A225" s="53" t="b">
        <v>0</v>
      </c>
      <c r="B225" s="53">
        <f>COUNTIF(A225,"TRUE")</f>
        <v>0</v>
      </c>
      <c r="C225" s="1"/>
      <c r="D225" s="1" t="s">
        <v>348</v>
      </c>
      <c r="E225" s="1"/>
      <c r="F225" s="1"/>
      <c r="G225" s="1"/>
      <c r="H225" s="1"/>
    </row>
    <row r="226" spans="1:8" x14ac:dyDescent="0.15">
      <c r="A226" s="53" t="b">
        <v>0</v>
      </c>
      <c r="B226" s="53">
        <f>COUNTIF(A226,"TRUE")*2</f>
        <v>0</v>
      </c>
      <c r="C226" s="1"/>
      <c r="D226" s="1" t="s">
        <v>349</v>
      </c>
      <c r="E226" s="1"/>
      <c r="F226" s="1"/>
      <c r="G226" s="1"/>
      <c r="H226" s="1"/>
    </row>
    <row r="227" spans="1:8" x14ac:dyDescent="0.15">
      <c r="A227" s="53" t="b">
        <v>0</v>
      </c>
      <c r="B227" s="53">
        <f>COUNTIF(A227,"TRUE")*4</f>
        <v>0</v>
      </c>
      <c r="C227" s="1"/>
      <c r="D227" s="1" t="s">
        <v>350</v>
      </c>
      <c r="E227" s="1"/>
      <c r="F227" s="1"/>
      <c r="G227" s="1"/>
      <c r="H227" s="1"/>
    </row>
    <row r="228" spans="1:8" x14ac:dyDescent="0.15">
      <c r="A228" s="53" t="b">
        <v>0</v>
      </c>
      <c r="B228" s="53">
        <f>COUNTIF(A228,"TRUE")*8</f>
        <v>0</v>
      </c>
      <c r="C228" s="1"/>
      <c r="D228" s="1" t="s">
        <v>351</v>
      </c>
      <c r="E228" s="1"/>
      <c r="F228" s="1"/>
      <c r="G228" s="1"/>
      <c r="H228" s="1"/>
    </row>
    <row r="229" spans="1:8" x14ac:dyDescent="0.15">
      <c r="A229" s="53"/>
      <c r="B229" s="53" t="e">
        <f>#REF!</f>
        <v>#REF!</v>
      </c>
      <c r="C229" s="1"/>
      <c r="D229" s="1" t="s">
        <v>236</v>
      </c>
      <c r="E229" s="1"/>
      <c r="F229" s="1"/>
      <c r="G229" s="1"/>
      <c r="H229" s="1"/>
    </row>
    <row r="230" spans="1:8" x14ac:dyDescent="0.15">
      <c r="A230" s="52" t="s">
        <v>164</v>
      </c>
      <c r="B230" s="52" t="e">
        <f>SUM(B231:B234)</f>
        <v>#REF!</v>
      </c>
    </row>
    <row r="231" spans="1:8" x14ac:dyDescent="0.15">
      <c r="A231" s="52" t="b">
        <v>0</v>
      </c>
      <c r="B231" s="55">
        <f>COUNTIF(A231,"TRUE")</f>
        <v>0</v>
      </c>
      <c r="D231" t="s">
        <v>352</v>
      </c>
    </row>
    <row r="232" spans="1:8" x14ac:dyDescent="0.15">
      <c r="A232" s="52" t="b">
        <v>0</v>
      </c>
      <c r="B232" s="55">
        <f>COUNTIF(A232,"TRUE")*2</f>
        <v>0</v>
      </c>
      <c r="D232" t="s">
        <v>353</v>
      </c>
    </row>
    <row r="233" spans="1:8" x14ac:dyDescent="0.15">
      <c r="A233" s="52" t="b">
        <v>0</v>
      </c>
      <c r="B233" s="55">
        <f>COUNTIF(A233,"TRUE")*4</f>
        <v>0</v>
      </c>
      <c r="D233" t="s">
        <v>354</v>
      </c>
    </row>
    <row r="234" spans="1:8" x14ac:dyDescent="0.15">
      <c r="A234" s="52"/>
      <c r="B234" s="52" t="e">
        <f>#REF!</f>
        <v>#REF!</v>
      </c>
      <c r="D234" t="s">
        <v>236</v>
      </c>
    </row>
    <row r="235" spans="1:8" x14ac:dyDescent="0.15">
      <c r="A235" s="52" t="s">
        <v>355</v>
      </c>
      <c r="B235" s="53">
        <f>SUM(B236:B243)</f>
        <v>0</v>
      </c>
    </row>
    <row r="236" spans="1:8" x14ac:dyDescent="0.15">
      <c r="A236" s="52" t="b">
        <v>0</v>
      </c>
      <c r="B236" s="53">
        <f>COUNTIF(A236,"TRUE")</f>
        <v>0</v>
      </c>
      <c r="D236" t="s">
        <v>356</v>
      </c>
    </row>
    <row r="237" spans="1:8" x14ac:dyDescent="0.15">
      <c r="A237" s="52" t="b">
        <v>0</v>
      </c>
      <c r="B237" s="53">
        <f>COUNTIF(A237,"TRUE")*2</f>
        <v>0</v>
      </c>
      <c r="D237" t="s">
        <v>357</v>
      </c>
    </row>
    <row r="238" spans="1:8" x14ac:dyDescent="0.15">
      <c r="A238" s="52" t="b">
        <v>0</v>
      </c>
      <c r="B238" s="53">
        <f>COUNTIF(A238,"TRUE")*4</f>
        <v>0</v>
      </c>
      <c r="D238" t="s">
        <v>358</v>
      </c>
    </row>
    <row r="239" spans="1:8" x14ac:dyDescent="0.15">
      <c r="A239" s="52" t="b">
        <v>0</v>
      </c>
      <c r="B239" s="53">
        <f>COUNTIF(A239,"TRUE")*8</f>
        <v>0</v>
      </c>
      <c r="D239" t="s">
        <v>359</v>
      </c>
    </row>
    <row r="240" spans="1:8" x14ac:dyDescent="0.15">
      <c r="A240" s="52" t="b">
        <v>0</v>
      </c>
      <c r="B240" s="53">
        <f>COUNTIF(A240,"TRUE")*16</f>
        <v>0</v>
      </c>
      <c r="D240" t="s">
        <v>360</v>
      </c>
    </row>
    <row r="241" spans="1:4" x14ac:dyDescent="0.15">
      <c r="A241" s="52" t="b">
        <v>0</v>
      </c>
      <c r="B241" s="53">
        <f>COUNTIF(A241,"TRUE")*32</f>
        <v>0</v>
      </c>
      <c r="D241" t="s">
        <v>361</v>
      </c>
    </row>
    <row r="242" spans="1:4" x14ac:dyDescent="0.15">
      <c r="A242" s="52" t="b">
        <v>0</v>
      </c>
      <c r="B242" s="53">
        <f>COUNTIF(A242,"TRUE")*64</f>
        <v>0</v>
      </c>
      <c r="D242" t="s">
        <v>362</v>
      </c>
    </row>
    <row r="243" spans="1:4" x14ac:dyDescent="0.15">
      <c r="A243" s="52" t="b">
        <v>0</v>
      </c>
      <c r="B243" s="53">
        <f>COUNTIF(A243,"TRUE")*128</f>
        <v>0</v>
      </c>
      <c r="D243" t="s">
        <v>347</v>
      </c>
    </row>
    <row r="244" spans="1:4" x14ac:dyDescent="0.15">
      <c r="A244" s="52"/>
      <c r="B244" s="52" t="e">
        <f>#REF!</f>
        <v>#REF!</v>
      </c>
      <c r="D244" t="s">
        <v>236</v>
      </c>
    </row>
    <row r="245" spans="1:4" x14ac:dyDescent="0.15">
      <c r="A245" s="52" t="s">
        <v>176</v>
      </c>
      <c r="B245" s="52" t="e">
        <f>SUM(B246:B249)</f>
        <v>#REF!</v>
      </c>
    </row>
    <row r="246" spans="1:4" x14ac:dyDescent="0.15">
      <c r="A246" s="52" t="b">
        <v>0</v>
      </c>
      <c r="B246" s="55">
        <f>COUNTIF(A246,"TRUE")</f>
        <v>0</v>
      </c>
      <c r="D246" t="s">
        <v>363</v>
      </c>
    </row>
    <row r="247" spans="1:4" x14ac:dyDescent="0.15">
      <c r="A247" s="52" t="b">
        <v>0</v>
      </c>
      <c r="B247" s="55">
        <f>COUNTIF(A247,"TRUE")*2</f>
        <v>0</v>
      </c>
      <c r="D247" t="s">
        <v>364</v>
      </c>
    </row>
    <row r="248" spans="1:4" x14ac:dyDescent="0.15">
      <c r="A248" s="52"/>
      <c r="B248" s="52" t="e">
        <f>#REF!</f>
        <v>#REF!</v>
      </c>
      <c r="D248" t="s">
        <v>236</v>
      </c>
    </row>
  </sheetData>
  <phoneticPr fontId="30"/>
  <pageMargins left="0.69930555555555596" right="0.69930555555555596"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96"/>
  <sheetViews>
    <sheetView workbookViewId="0">
      <selection activeCell="A89" sqref="A89"/>
    </sheetView>
  </sheetViews>
  <sheetFormatPr defaultColWidth="9" defaultRowHeight="13.5" x14ac:dyDescent="0.15"/>
  <cols>
    <col min="1" max="1" width="70.125" customWidth="1"/>
    <col min="2" max="2" width="67.5" customWidth="1"/>
    <col min="3" max="3" width="34.125" customWidth="1"/>
  </cols>
  <sheetData>
    <row r="1" spans="1:8" x14ac:dyDescent="0.15">
      <c r="A1" s="1" t="s">
        <v>365</v>
      </c>
      <c r="D1" s="1"/>
      <c r="E1" s="1"/>
      <c r="F1" s="1"/>
      <c r="G1" s="1"/>
      <c r="H1" s="1"/>
    </row>
    <row r="3" spans="1:8" x14ac:dyDescent="0.15">
      <c r="A3" t="s">
        <v>366</v>
      </c>
    </row>
    <row r="4" spans="1:8" x14ac:dyDescent="0.15">
      <c r="A4" t="s">
        <v>367</v>
      </c>
    </row>
    <row r="5" spans="1:8" x14ac:dyDescent="0.15">
      <c r="A5" t="s">
        <v>368</v>
      </c>
    </row>
    <row r="6" spans="1:8" x14ac:dyDescent="0.15">
      <c r="A6" t="s">
        <v>369</v>
      </c>
    </row>
    <row r="7" spans="1:8" x14ac:dyDescent="0.15">
      <c r="A7" t="s">
        <v>370</v>
      </c>
    </row>
    <row r="8" spans="1:8" x14ac:dyDescent="0.15">
      <c r="A8" t="s">
        <v>371</v>
      </c>
    </row>
    <row r="9" spans="1:8" x14ac:dyDescent="0.15">
      <c r="A9" t="s">
        <v>372</v>
      </c>
    </row>
    <row r="11" spans="1:8" x14ac:dyDescent="0.15">
      <c r="A11" s="1" t="s">
        <v>373</v>
      </c>
    </row>
    <row r="13" spans="1:8" x14ac:dyDescent="0.15">
      <c r="A13" s="2" t="s">
        <v>374</v>
      </c>
    </row>
    <row r="14" spans="1:8" x14ac:dyDescent="0.15">
      <c r="A14" t="s">
        <v>375</v>
      </c>
    </row>
    <row r="15" spans="1:8" x14ac:dyDescent="0.15">
      <c r="A15" t="s">
        <v>376</v>
      </c>
    </row>
    <row r="16" spans="1:8" x14ac:dyDescent="0.15">
      <c r="A16" t="s">
        <v>377</v>
      </c>
    </row>
    <row r="17" spans="1:1" x14ac:dyDescent="0.15">
      <c r="A17" t="s">
        <v>378</v>
      </c>
    </row>
    <row r="21" spans="1:1" x14ac:dyDescent="0.15">
      <c r="A21" s="1" t="s">
        <v>155</v>
      </c>
    </row>
    <row r="23" spans="1:1" x14ac:dyDescent="0.15">
      <c r="A23" s="2" t="s">
        <v>374</v>
      </c>
    </row>
    <row r="24" spans="1:1" x14ac:dyDescent="0.15">
      <c r="A24" t="s">
        <v>379</v>
      </c>
    </row>
    <row r="25" spans="1:1" x14ac:dyDescent="0.15">
      <c r="A25" t="s">
        <v>380</v>
      </c>
    </row>
    <row r="26" spans="1:1" x14ac:dyDescent="0.15">
      <c r="A26" t="s">
        <v>381</v>
      </c>
    </row>
    <row r="27" spans="1:1" x14ac:dyDescent="0.15">
      <c r="A27" t="s">
        <v>382</v>
      </c>
    </row>
    <row r="31" spans="1:1" x14ac:dyDescent="0.15">
      <c r="A31" s="1" t="s">
        <v>164</v>
      </c>
    </row>
    <row r="33" spans="1:1" x14ac:dyDescent="0.15">
      <c r="A33" t="s">
        <v>383</v>
      </c>
    </row>
    <row r="34" spans="1:1" x14ac:dyDescent="0.15">
      <c r="A34" t="s">
        <v>384</v>
      </c>
    </row>
    <row r="35" spans="1:1" x14ac:dyDescent="0.15">
      <c r="A35" t="s">
        <v>385</v>
      </c>
    </row>
    <row r="36" spans="1:1" x14ac:dyDescent="0.15">
      <c r="A36" t="s">
        <v>386</v>
      </c>
    </row>
    <row r="41" spans="1:1" x14ac:dyDescent="0.15">
      <c r="A41" s="1" t="s">
        <v>355</v>
      </c>
    </row>
    <row r="43" spans="1:1" x14ac:dyDescent="0.15">
      <c r="A43" s="2" t="s">
        <v>374</v>
      </c>
    </row>
    <row r="44" spans="1:1" x14ac:dyDescent="0.15">
      <c r="A44" t="s">
        <v>387</v>
      </c>
    </row>
    <row r="45" spans="1:1" x14ac:dyDescent="0.15">
      <c r="A45" t="s">
        <v>376</v>
      </c>
    </row>
    <row r="46" spans="1:1" x14ac:dyDescent="0.15">
      <c r="A46" t="s">
        <v>377</v>
      </c>
    </row>
    <row r="47" spans="1:1" x14ac:dyDescent="0.15">
      <c r="A47" t="s">
        <v>378</v>
      </c>
    </row>
    <row r="51" spans="1:1" x14ac:dyDescent="0.15">
      <c r="A51" s="1" t="s">
        <v>176</v>
      </c>
    </row>
    <row r="53" spans="1:1" x14ac:dyDescent="0.15">
      <c r="A53" t="s">
        <v>388</v>
      </c>
    </row>
    <row r="54" spans="1:1" x14ac:dyDescent="0.15">
      <c r="A54" t="s">
        <v>389</v>
      </c>
    </row>
    <row r="55" spans="1:1" x14ac:dyDescent="0.15">
      <c r="A55" t="s">
        <v>390</v>
      </c>
    </row>
    <row r="61" spans="1:1" x14ac:dyDescent="0.15">
      <c r="A61" s="1" t="s">
        <v>326</v>
      </c>
    </row>
    <row r="63" spans="1:1" x14ac:dyDescent="0.15">
      <c r="A63" t="s">
        <v>391</v>
      </c>
    </row>
    <row r="64" spans="1:1" x14ac:dyDescent="0.15">
      <c r="A64" t="s">
        <v>392</v>
      </c>
    </row>
    <row r="65" spans="1:1" x14ac:dyDescent="0.15">
      <c r="A65" t="s">
        <v>393</v>
      </c>
    </row>
    <row r="71" spans="1:1" x14ac:dyDescent="0.15">
      <c r="A71" s="1" t="s">
        <v>182</v>
      </c>
    </row>
    <row r="73" spans="1:1" x14ac:dyDescent="0.15">
      <c r="A73" t="s">
        <v>394</v>
      </c>
    </row>
    <row r="74" spans="1:1" x14ac:dyDescent="0.15">
      <c r="A74" t="s">
        <v>395</v>
      </c>
    </row>
    <row r="75" spans="1:1" x14ac:dyDescent="0.15">
      <c r="A75" t="s">
        <v>396</v>
      </c>
    </row>
    <row r="81" spans="1:1" x14ac:dyDescent="0.15">
      <c r="A81" s="1" t="s">
        <v>215</v>
      </c>
    </row>
    <row r="83" spans="1:1" x14ac:dyDescent="0.15">
      <c r="A83" t="s">
        <v>397</v>
      </c>
    </row>
    <row r="84" spans="1:1" x14ac:dyDescent="0.15">
      <c r="A84" t="s">
        <v>398</v>
      </c>
    </row>
    <row r="85" spans="1:1" x14ac:dyDescent="0.15">
      <c r="A85" t="s">
        <v>399</v>
      </c>
    </row>
    <row r="86" spans="1:1" x14ac:dyDescent="0.15">
      <c r="A86" t="s">
        <v>400</v>
      </c>
    </row>
    <row r="87" spans="1:1" x14ac:dyDescent="0.15">
      <c r="A87" t="s">
        <v>401</v>
      </c>
    </row>
    <row r="91" spans="1:1" x14ac:dyDescent="0.15">
      <c r="A91" s="1" t="s">
        <v>218</v>
      </c>
    </row>
    <row r="93" spans="1:1" x14ac:dyDescent="0.15">
      <c r="A93" t="s">
        <v>402</v>
      </c>
    </row>
    <row r="94" spans="1:1" x14ac:dyDescent="0.15">
      <c r="A94" t="s">
        <v>403</v>
      </c>
    </row>
    <row r="95" spans="1:1" x14ac:dyDescent="0.15">
      <c r="A95" t="s">
        <v>404</v>
      </c>
    </row>
    <row r="96" spans="1:1" x14ac:dyDescent="0.15">
      <c r="A96" t="s">
        <v>405</v>
      </c>
    </row>
  </sheetData>
  <phoneticPr fontId="30"/>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調査票 (記入例)</vt:lpstr>
      <vt:lpstr>調査票</vt:lpstr>
      <vt:lpstr>調査の目的等</vt:lpstr>
      <vt:lpstr>（参考）3D起工測量</vt:lpstr>
      <vt:lpstr>集計シート</vt:lpstr>
      <vt:lpstr>リスト</vt:lpstr>
      <vt:lpstr>調査の目的等!Print_Area</vt:lpstr>
      <vt:lpstr>調査票!Print_Area</vt:lpstr>
      <vt:lpstr>'調査票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mieken</cp:lastModifiedBy>
  <cp:lastPrinted>2022-06-23T01:38:24Z</cp:lastPrinted>
  <dcterms:created xsi:type="dcterms:W3CDTF">2016-08-01T01:45:00Z</dcterms:created>
  <dcterms:modified xsi:type="dcterms:W3CDTF">2022-06-23T08:14:44Z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ies>
</file>