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経営比較分析表\2020年（令和２年）度\"/>
    </mc:Choice>
  </mc:AlternateContent>
  <workbookProtection workbookAlgorithmName="SHA-512" workbookHashValue="QRivIDw7qayiecTGgiJRN7ifaNpqUFPLRhkk27NUIiVGtwLeDek80KC1ujD6lTkh6YRwur9CC6Il/Lc98+bzbg==" workbookSaltValue="nIGQTpBkrPTnLv144TeXWg==" workbookSpinCount="100000" lockStructure="1"/>
  <bookViews>
    <workbookView xWindow="0" yWindow="0" windowWidth="23850" windowHeight="9675"/>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Q10" i="5" l="1"/>
  <c r="DG10" i="5"/>
  <c r="BY10" i="5"/>
  <c r="BO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AQ10" i="5"/>
  <c r="AU10" i="5"/>
  <c r="BE10" i="5"/>
  <c r="CI10" i="5"/>
  <c r="CM10" i="5"/>
  <c r="CW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<sst xmlns="http://schemas.openxmlformats.org/spreadsheetml/2006/main" count="262" uniqueCount="109">
  <si>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</si>
  <si>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</si>
  <si>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</si>
  <si>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</si>
  <si>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</si>
  <si>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</si>
  <si>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</si>
  <si>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</si>
  <si>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</si>
  <si>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</si>
  <si>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</si>
  <si>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</si>
  <si>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</si>
  <si>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</si>
  <si>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</si>
  <si>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</si>
  <si>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</si>
  <si>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</si>
  <si>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</si>
  <si>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</si>
  <si>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</si>
  <si>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</si>
  <si>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</si>
  <si>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</si>
  <si>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</si>
  <si>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</si>
  <si>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</si>
  <si>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</si>
  <si>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</si>
  <si>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</si>
  <si>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</si>
  <si>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</si>
  <si>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</si>
  <si>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</si>
  <si>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</si>
  <si>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</si>
  <si>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</si>
  <si>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</si>
  <si>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</si>
  <si>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</si>
  <si>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</si>
  <si>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</si>
  <si>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</si>
  <si>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</si>
  <si>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</si>
  <si>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</si>
  <si>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</si>
  <si>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</si>
  <si>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</si>
  <si>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</si>
  <si>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</si>
  <si>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</si>
  <si>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</si>
  <si>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</si>
  <si>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</si>
  <si>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</si>
  <si>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</si>
  <si>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</si>
  <si>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</si>
  <si>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</si>
  <si>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</si>
  <si>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</si>
  <si>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</si>
  <si>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</si>
  <si>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</si>
  <si>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</si>
  <si>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</si>
  <si>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</si>
  <si>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</si>
  <si>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</si>
  <si>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</si>
  <si>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</si>
  <si>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</si>
  <si>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</si>
  <si>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</si>
  <si>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</si>
  <si>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</si>
  <si>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</si>
  <si>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</si>
  <si>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</si>
  <si>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</si>
  <si>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</si>
  <si>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</si>
  <si>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</si>
  <si>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</si>
  <si>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</si>
  <si>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</si>
  <si>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</si>
  <si>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</si>
  <si>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</si>
  <si>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</si>
  <si>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</si>
  <si>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</si>
  <si>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</si>
  <si>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</si>
  <si>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</si>
  <si>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</si>
  <si>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</si>
  <si>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</si>
  <si>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</si>
  <si>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</si>
  <si>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</si>
  <si>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</si>
  <si>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</si>
  <si>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</si>
  <si>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</si>
  <si>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減価償却率は対前年度比2.21P増加し、類似団体平均値と比較して23.1P上回っており、老朽度が高いことを示している。今後は修繕費用の平準化を図るため、修繕計画等の策定を進め、計画的に修繕を行っていく必要がある。</t>
    <phoneticPr fontId="5"/>
  </si>
  <si>
    <t>　前年度と比較して各指標が好転する結果となった。これは前年度に修繕工事があったことに起因するため、一概に経営状況が好転したわけではない。
　流動比率、企業債残高対給水収益比率および料金回収率は類似団体と比較して良好であるが、予算規模が小さく、施設修繕の有無に大きく影響されるため、各指標の上下に関わらず、経費削減等の経営改善を継続的に行う必要がある。
　有形固定資産減価償却率が示すように施設の老朽度が増加しており、今後は修繕費用の増加により、経営状況が悪化すると予測される。そのため、修繕計画の策定を進め、計画的に修繕を行っていく必要がある。</t>
    <phoneticPr fontId="5"/>
  </si>
  <si>
    <t>　経常収支比率は対前年度比24.17P増加し、類似団体平均値と比較しても14.7P上回った。
　流動比率は2000%を超え、類似団体平均及び全国平均を大きく上回っており、良好である。
　料金回収率は100％を上回り、類似団体平均値と比較して33.05P上回っている。これは令和２年度は大きな修繕工事がなかったため、給水原価が対前年度比22.45P減少したことが主な要因である。
　予算規模が小さいことから、これらの数値は施設修繕の有無に大きく影響されるため、修繕費用の平準化を図るため、修繕計画等の策定を進め、計画的に修繕を行っていく必要がある。
　施設利用率は配水量が増加したため、対前年度比3.4P増加し、類似団体平均値と比較して5.46P上回っており、良好である。
　契約率は類似団体平均値と比較して0.25P上回っている。契約水量は配水量よりも多いため、見直す必要はないことから、施設規模について今後の水需要予測も勘案しつつ検討していく必要がある。</t>
    <rPh sb="210" eb="212">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</si>
</sst>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68.260000000000005</c:v>
                </c:pt>
                <c:pt idx="1">
                  <c:v>71.17</c:v>
                </c:pt>
                <c:pt idx="2">
                  <c:v>74.069999999999993</c:v>
                </c:pt>
                <c:pt idx="3">
                  <c:v>76.209999999999994</c:v>
                </c:pt>
                <c:pt idx="4">
                  <c:v>78.42</c:v>
                </c:pt>
              </c:numCache>
            </c:numRef>
          </c:val>
          <c:extLst xmlns:c16r2="http://schemas.microsoft.com/office/drawing/2015/06/chart">
            <c:ext xmlns:c16="http://schemas.microsoft.com/office/drawing/2014/chart" uri="{C3380CC4-5D6E-409C-BE32-E72D297353CC}">
              <c16:uniqueId val="{00000000-AAE1-47BE-8DA7-67CBD38BA850}"/>
            </c:ext>
          </c:extLst>
        </c:ser>
        <c:dLbls>
          <c:showLegendKey val="0"/>
          <c:showVal val="0"/>
          <c:showCatName val="0"/>
          <c:showSerName val="0"/>
          <c:showPercent val="0"/>
          <c:showBubbleSize val="0"/>
        </c:dLbls>
        <c:gapWidth val="150"/>
        <c:axId val="220583808"/>
        <c:axId val="22058459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xmlns:c16r2="http://schemas.microsoft.com/office/drawing/2015/06/chart">
            <c:ext xmlns:c16="http://schemas.microsoft.com/office/drawing/2014/chart" uri="{C3380CC4-5D6E-409C-BE32-E72D297353CC}">
              <c16:uniqueId val="{00000001-AAE1-47BE-8DA7-67CBD38BA850}"/>
            </c:ext>
          </c:extLst>
        </c:ser>
        <c:dLbls>
          <c:showLegendKey val="0"/>
          <c:showVal val="0"/>
          <c:showCatName val="0"/>
          <c:showSerName val="0"/>
          <c:showPercent val="0"/>
          <c:showBubbleSize val="0"/>
        </c:dLbls>
        <c:marker val="1"/>
        <c:smooth val="0"/>
        <c:axId val="220583808"/>
        <c:axId val="220584592"/>
      </c:lineChart>
      <c:catAx>
        <c:axId val="220583808"/>
        <c:scaling>
          <c:orientation val="minMax"/>
        </c:scaling>
        <c:delete val="1"/>
        <c:axPos val="b"/>
        <c:numFmt formatCode="General" sourceLinked="1"/>
        <c:majorTickMark val="none"/>
        <c:minorTickMark val="none"/>
        <c:tickLblPos val="none"/>
        <c:crossAx val="220584592"/>
        <c:crosses val="autoZero"/>
        <c:auto val="1"/>
        <c:lblAlgn val="ctr"/>
        <c:lblOffset val="100"/>
        <c:noMultiLvlLbl val="1"/>
      </c:catAx>
      <c:valAx>
        <c:axId val="2205845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05838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12.6</c:v>
                </c:pt>
                <c:pt idx="3">
                  <c:v>0</c:v>
                </c:pt>
                <c:pt idx="4">
                  <c:v>0</c:v>
                </c:pt>
              </c:numCache>
            </c:numRef>
          </c:val>
          <c:extLst xmlns:c16r2="http://schemas.microsoft.com/office/drawing/2015/06/chart">
            <c:ext xmlns:c16="http://schemas.microsoft.com/office/drawing/2014/chart" uri="{C3380CC4-5D6E-409C-BE32-E72D297353CC}">
              <c16:uniqueId val="{00000000-1F2C-4C12-89B9-23080D7AF001}"/>
            </c:ext>
          </c:extLst>
        </c:ser>
        <c:dLbls>
          <c:showLegendKey val="0"/>
          <c:showVal val="0"/>
          <c:showCatName val="0"/>
          <c:showSerName val="0"/>
          <c:showPercent val="0"/>
          <c:showBubbleSize val="0"/>
        </c:dLbls>
        <c:gapWidth val="150"/>
        <c:axId val="223131824"/>
        <c:axId val="223132216"/>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xmlns:c16r2="http://schemas.microsoft.com/office/drawing/2015/06/chart">
            <c:ext xmlns:c16="http://schemas.microsoft.com/office/drawing/2014/chart" uri="{C3380CC4-5D6E-409C-BE32-E72D297353CC}">
              <c16:uniqueId val="{00000001-1F2C-4C12-89B9-23080D7AF001}"/>
            </c:ext>
          </c:extLst>
        </c:ser>
        <c:dLbls>
          <c:showLegendKey val="0"/>
          <c:showVal val="0"/>
          <c:showCatName val="0"/>
          <c:showSerName val="0"/>
          <c:showPercent val="0"/>
          <c:showBubbleSize val="0"/>
        </c:dLbls>
        <c:marker val="1"/>
        <c:smooth val="0"/>
        <c:axId val="223131824"/>
        <c:axId val="223132216"/>
      </c:lineChart>
      <c:catAx>
        <c:axId val="223131824"/>
        <c:scaling>
          <c:orientation val="minMax"/>
        </c:scaling>
        <c:delete val="1"/>
        <c:axPos val="b"/>
        <c:numFmt formatCode="General" sourceLinked="1"/>
        <c:majorTickMark val="none"/>
        <c:minorTickMark val="none"/>
        <c:tickLblPos val="none"/>
        <c:crossAx val="223132216"/>
        <c:crosses val="autoZero"/>
        <c:auto val="1"/>
        <c:lblAlgn val="ctr"/>
        <c:lblOffset val="100"/>
        <c:noMultiLvlLbl val="1"/>
      </c:catAx>
      <c:valAx>
        <c:axId val="2231322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31318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115.49</c:v>
                </c:pt>
                <c:pt idx="1">
                  <c:v>115.78</c:v>
                </c:pt>
                <c:pt idx="2">
                  <c:v>89.41</c:v>
                </c:pt>
                <c:pt idx="3">
                  <c:v>100.72</c:v>
                </c:pt>
                <c:pt idx="4">
                  <c:v>124.89</c:v>
                </c:pt>
              </c:numCache>
            </c:numRef>
          </c:val>
          <c:extLst xmlns:c16r2="http://schemas.microsoft.com/office/drawing/2015/06/chart">
            <c:ext xmlns:c16="http://schemas.microsoft.com/office/drawing/2014/chart" uri="{C3380CC4-5D6E-409C-BE32-E72D297353CC}">
              <c16:uniqueId val="{00000000-D4C4-4971-8B42-24D71B254DDB}"/>
            </c:ext>
          </c:extLst>
        </c:ser>
        <c:dLbls>
          <c:showLegendKey val="0"/>
          <c:showVal val="0"/>
          <c:showCatName val="0"/>
          <c:showSerName val="0"/>
          <c:showPercent val="0"/>
          <c:showBubbleSize val="0"/>
        </c:dLbls>
        <c:gapWidth val="150"/>
        <c:axId val="223129080"/>
        <c:axId val="223132608"/>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xmlns:c16r2="http://schemas.microsoft.com/office/drawing/2015/06/chart">
            <c:ext xmlns:c16="http://schemas.microsoft.com/office/drawing/2014/chart" uri="{C3380CC4-5D6E-409C-BE32-E72D297353CC}">
              <c16:uniqueId val="{00000001-D4C4-4971-8B42-24D71B254DDB}"/>
            </c:ext>
          </c:extLst>
        </c:ser>
        <c:dLbls>
          <c:showLegendKey val="0"/>
          <c:showVal val="0"/>
          <c:showCatName val="0"/>
          <c:showSerName val="0"/>
          <c:showPercent val="0"/>
          <c:showBubbleSize val="0"/>
        </c:dLbls>
        <c:marker val="1"/>
        <c:smooth val="0"/>
        <c:axId val="223129080"/>
        <c:axId val="223132608"/>
      </c:lineChart>
      <c:catAx>
        <c:axId val="223129080"/>
        <c:scaling>
          <c:orientation val="minMax"/>
        </c:scaling>
        <c:delete val="1"/>
        <c:axPos val="b"/>
        <c:numFmt formatCode="General" sourceLinked="1"/>
        <c:majorTickMark val="none"/>
        <c:minorTickMark val="none"/>
        <c:tickLblPos val="none"/>
        <c:crossAx val="223132608"/>
        <c:crosses val="autoZero"/>
        <c:auto val="1"/>
        <c:lblAlgn val="ctr"/>
        <c:lblOffset val="100"/>
        <c:noMultiLvlLbl val="1"/>
      </c:catAx>
      <c:valAx>
        <c:axId val="2231326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31290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4EC-4D4F-B8E3-441D559E7DC5}"/>
            </c:ext>
          </c:extLst>
        </c:ser>
        <c:dLbls>
          <c:showLegendKey val="0"/>
          <c:showVal val="0"/>
          <c:showCatName val="0"/>
          <c:showSerName val="0"/>
          <c:showPercent val="0"/>
          <c:showBubbleSize val="0"/>
        </c:dLbls>
        <c:gapWidth val="150"/>
        <c:axId val="220588904"/>
        <c:axId val="220585376"/>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xmlns:c16r2="http://schemas.microsoft.com/office/drawing/2015/06/chart">
            <c:ext xmlns:c16="http://schemas.microsoft.com/office/drawing/2014/chart" uri="{C3380CC4-5D6E-409C-BE32-E72D297353CC}">
              <c16:uniqueId val="{00000001-D4EC-4D4F-B8E3-441D559E7DC5}"/>
            </c:ext>
          </c:extLst>
        </c:ser>
        <c:dLbls>
          <c:showLegendKey val="0"/>
          <c:showVal val="0"/>
          <c:showCatName val="0"/>
          <c:showSerName val="0"/>
          <c:showPercent val="0"/>
          <c:showBubbleSize val="0"/>
        </c:dLbls>
        <c:marker val="1"/>
        <c:smooth val="0"/>
        <c:axId val="220588904"/>
        <c:axId val="220585376"/>
      </c:lineChart>
      <c:catAx>
        <c:axId val="220588904"/>
        <c:scaling>
          <c:orientation val="minMax"/>
        </c:scaling>
        <c:delete val="1"/>
        <c:axPos val="b"/>
        <c:numFmt formatCode="General" sourceLinked="1"/>
        <c:majorTickMark val="none"/>
        <c:minorTickMark val="none"/>
        <c:tickLblPos val="none"/>
        <c:crossAx val="220585376"/>
        <c:crosses val="autoZero"/>
        <c:auto val="1"/>
        <c:lblAlgn val="ctr"/>
        <c:lblOffset val="100"/>
        <c:noMultiLvlLbl val="1"/>
      </c:catAx>
      <c:valAx>
        <c:axId val="2205853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05889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FCD-48C0-980B-F42668849490}"/>
            </c:ext>
          </c:extLst>
        </c:ser>
        <c:dLbls>
          <c:showLegendKey val="0"/>
          <c:showVal val="0"/>
          <c:showCatName val="0"/>
          <c:showSerName val="0"/>
          <c:showPercent val="0"/>
          <c:showBubbleSize val="0"/>
        </c:dLbls>
        <c:gapWidth val="150"/>
        <c:axId val="220585768"/>
        <c:axId val="220586160"/>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xmlns:c16r2="http://schemas.microsoft.com/office/drawing/2015/06/chart">
            <c:ext xmlns:c16="http://schemas.microsoft.com/office/drawing/2014/chart" uri="{C3380CC4-5D6E-409C-BE32-E72D297353CC}">
              <c16:uniqueId val="{00000001-DFCD-48C0-980B-F42668849490}"/>
            </c:ext>
          </c:extLst>
        </c:ser>
        <c:dLbls>
          <c:showLegendKey val="0"/>
          <c:showVal val="0"/>
          <c:showCatName val="0"/>
          <c:showSerName val="0"/>
          <c:showPercent val="0"/>
          <c:showBubbleSize val="0"/>
        </c:dLbls>
        <c:marker val="1"/>
        <c:smooth val="0"/>
        <c:axId val="220585768"/>
        <c:axId val="220586160"/>
      </c:lineChart>
      <c:catAx>
        <c:axId val="220585768"/>
        <c:scaling>
          <c:orientation val="minMax"/>
        </c:scaling>
        <c:delete val="1"/>
        <c:axPos val="b"/>
        <c:numFmt formatCode="General" sourceLinked="1"/>
        <c:majorTickMark val="none"/>
        <c:minorTickMark val="none"/>
        <c:tickLblPos val="none"/>
        <c:crossAx val="220586160"/>
        <c:crosses val="autoZero"/>
        <c:auto val="1"/>
        <c:lblAlgn val="ctr"/>
        <c:lblOffset val="100"/>
        <c:noMultiLvlLbl val="1"/>
      </c:catAx>
      <c:valAx>
        <c:axId val="2205861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058576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2530.12</c:v>
                </c:pt>
                <c:pt idx="1">
                  <c:v>2539.29</c:v>
                </c:pt>
                <c:pt idx="2">
                  <c:v>2156.33</c:v>
                </c:pt>
                <c:pt idx="3">
                  <c:v>2598.62</c:v>
                </c:pt>
                <c:pt idx="4">
                  <c:v>2784.66</c:v>
                </c:pt>
              </c:numCache>
            </c:numRef>
          </c:val>
          <c:extLst xmlns:c16r2="http://schemas.microsoft.com/office/drawing/2015/06/chart">
            <c:ext xmlns:c16="http://schemas.microsoft.com/office/drawing/2014/chart" uri="{C3380CC4-5D6E-409C-BE32-E72D297353CC}">
              <c16:uniqueId val="{00000000-FE66-4E53-9A26-972F77DB2ECA}"/>
            </c:ext>
          </c:extLst>
        </c:ser>
        <c:dLbls>
          <c:showLegendKey val="0"/>
          <c:showVal val="0"/>
          <c:showCatName val="0"/>
          <c:showSerName val="0"/>
          <c:showPercent val="0"/>
          <c:showBubbleSize val="0"/>
        </c:dLbls>
        <c:gapWidth val="150"/>
        <c:axId val="220587336"/>
        <c:axId val="220587728"/>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xmlns:c16r2="http://schemas.microsoft.com/office/drawing/2015/06/chart">
            <c:ext xmlns:c16="http://schemas.microsoft.com/office/drawing/2014/chart" uri="{C3380CC4-5D6E-409C-BE32-E72D297353CC}">
              <c16:uniqueId val="{00000001-FE66-4E53-9A26-972F77DB2ECA}"/>
            </c:ext>
          </c:extLst>
        </c:ser>
        <c:dLbls>
          <c:showLegendKey val="0"/>
          <c:showVal val="0"/>
          <c:showCatName val="0"/>
          <c:showSerName val="0"/>
          <c:showPercent val="0"/>
          <c:showBubbleSize val="0"/>
        </c:dLbls>
        <c:marker val="1"/>
        <c:smooth val="0"/>
        <c:axId val="220587336"/>
        <c:axId val="220587728"/>
      </c:lineChart>
      <c:catAx>
        <c:axId val="220587336"/>
        <c:scaling>
          <c:orientation val="minMax"/>
        </c:scaling>
        <c:delete val="1"/>
        <c:axPos val="b"/>
        <c:numFmt formatCode="General" sourceLinked="1"/>
        <c:majorTickMark val="none"/>
        <c:minorTickMark val="none"/>
        <c:tickLblPos val="none"/>
        <c:crossAx val="220587728"/>
        <c:crosses val="autoZero"/>
        <c:auto val="1"/>
        <c:lblAlgn val="ctr"/>
        <c:lblOffset val="100"/>
        <c:noMultiLvlLbl val="1"/>
      </c:catAx>
      <c:valAx>
        <c:axId val="2205877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05873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7F8-4464-8A72-50EB93B04709}"/>
            </c:ext>
          </c:extLst>
        </c:ser>
        <c:dLbls>
          <c:showLegendKey val="0"/>
          <c:showVal val="0"/>
          <c:showCatName val="0"/>
          <c:showSerName val="0"/>
          <c:showPercent val="0"/>
          <c:showBubbleSize val="0"/>
        </c:dLbls>
        <c:gapWidth val="150"/>
        <c:axId val="223133000"/>
        <c:axId val="22313339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xmlns:c16r2="http://schemas.microsoft.com/office/drawing/2015/06/chart">
            <c:ext xmlns:c16="http://schemas.microsoft.com/office/drawing/2014/chart" uri="{C3380CC4-5D6E-409C-BE32-E72D297353CC}">
              <c16:uniqueId val="{00000001-87F8-4464-8A72-50EB93B04709}"/>
            </c:ext>
          </c:extLst>
        </c:ser>
        <c:dLbls>
          <c:showLegendKey val="0"/>
          <c:showVal val="0"/>
          <c:showCatName val="0"/>
          <c:showSerName val="0"/>
          <c:showPercent val="0"/>
          <c:showBubbleSize val="0"/>
        </c:dLbls>
        <c:marker val="1"/>
        <c:smooth val="0"/>
        <c:axId val="223133000"/>
        <c:axId val="223133392"/>
      </c:lineChart>
      <c:catAx>
        <c:axId val="223133000"/>
        <c:scaling>
          <c:orientation val="minMax"/>
        </c:scaling>
        <c:delete val="1"/>
        <c:axPos val="b"/>
        <c:numFmt formatCode="General" sourceLinked="1"/>
        <c:majorTickMark val="none"/>
        <c:minorTickMark val="none"/>
        <c:tickLblPos val="none"/>
        <c:crossAx val="223133392"/>
        <c:crosses val="autoZero"/>
        <c:auto val="1"/>
        <c:lblAlgn val="ctr"/>
        <c:lblOffset val="100"/>
        <c:noMultiLvlLbl val="1"/>
      </c:catAx>
      <c:valAx>
        <c:axId val="2231333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31330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114.46</c:v>
                </c:pt>
                <c:pt idx="1">
                  <c:v>115.28</c:v>
                </c:pt>
                <c:pt idx="2">
                  <c:v>84.07</c:v>
                </c:pt>
                <c:pt idx="3">
                  <c:v>98.45</c:v>
                </c:pt>
                <c:pt idx="4">
                  <c:v>123.85</c:v>
                </c:pt>
              </c:numCache>
            </c:numRef>
          </c:val>
          <c:extLst xmlns:c16r2="http://schemas.microsoft.com/office/drawing/2015/06/chart">
            <c:ext xmlns:c16="http://schemas.microsoft.com/office/drawing/2014/chart" uri="{C3380CC4-5D6E-409C-BE32-E72D297353CC}">
              <c16:uniqueId val="{00000000-332F-4FA4-BA5F-9A8B3C415AC2}"/>
            </c:ext>
          </c:extLst>
        </c:ser>
        <c:dLbls>
          <c:showLegendKey val="0"/>
          <c:showVal val="0"/>
          <c:showCatName val="0"/>
          <c:showSerName val="0"/>
          <c:showPercent val="0"/>
          <c:showBubbleSize val="0"/>
        </c:dLbls>
        <c:gapWidth val="150"/>
        <c:axId val="223134568"/>
        <c:axId val="223131040"/>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xmlns:c16r2="http://schemas.microsoft.com/office/drawing/2015/06/chart">
            <c:ext xmlns:c16="http://schemas.microsoft.com/office/drawing/2014/chart" uri="{C3380CC4-5D6E-409C-BE32-E72D297353CC}">
              <c16:uniqueId val="{00000001-332F-4FA4-BA5F-9A8B3C415AC2}"/>
            </c:ext>
          </c:extLst>
        </c:ser>
        <c:dLbls>
          <c:showLegendKey val="0"/>
          <c:showVal val="0"/>
          <c:showCatName val="0"/>
          <c:showSerName val="0"/>
          <c:showPercent val="0"/>
          <c:showBubbleSize val="0"/>
        </c:dLbls>
        <c:marker val="1"/>
        <c:smooth val="0"/>
        <c:axId val="223134568"/>
        <c:axId val="223131040"/>
      </c:lineChart>
      <c:catAx>
        <c:axId val="223134568"/>
        <c:scaling>
          <c:orientation val="minMax"/>
        </c:scaling>
        <c:delete val="1"/>
        <c:axPos val="b"/>
        <c:numFmt formatCode="General" sourceLinked="1"/>
        <c:majorTickMark val="none"/>
        <c:minorTickMark val="none"/>
        <c:tickLblPos val="none"/>
        <c:crossAx val="223131040"/>
        <c:crosses val="autoZero"/>
        <c:auto val="1"/>
        <c:lblAlgn val="ctr"/>
        <c:lblOffset val="100"/>
        <c:noMultiLvlLbl val="1"/>
      </c:catAx>
      <c:valAx>
        <c:axId val="2231310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313456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72.58</c:v>
                </c:pt>
                <c:pt idx="1">
                  <c:v>59.03</c:v>
                </c:pt>
                <c:pt idx="2">
                  <c:v>90.15</c:v>
                </c:pt>
                <c:pt idx="3">
                  <c:v>83.43</c:v>
                </c:pt>
                <c:pt idx="4">
                  <c:v>60.98</c:v>
                </c:pt>
              </c:numCache>
            </c:numRef>
          </c:val>
          <c:extLst xmlns:c16r2="http://schemas.microsoft.com/office/drawing/2015/06/chart">
            <c:ext xmlns:c16="http://schemas.microsoft.com/office/drawing/2014/chart" uri="{C3380CC4-5D6E-409C-BE32-E72D297353CC}">
              <c16:uniqueId val="{00000000-2C44-464E-B123-2D82491B8733}"/>
            </c:ext>
          </c:extLst>
        </c:ser>
        <c:dLbls>
          <c:showLegendKey val="0"/>
          <c:showVal val="0"/>
          <c:showCatName val="0"/>
          <c:showSerName val="0"/>
          <c:showPercent val="0"/>
          <c:showBubbleSize val="0"/>
        </c:dLbls>
        <c:gapWidth val="150"/>
        <c:axId val="223134176"/>
        <c:axId val="22313574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xmlns:c16r2="http://schemas.microsoft.com/office/drawing/2015/06/chart">
            <c:ext xmlns:c16="http://schemas.microsoft.com/office/drawing/2014/chart" uri="{C3380CC4-5D6E-409C-BE32-E72D297353CC}">
              <c16:uniqueId val="{00000001-2C44-464E-B123-2D82491B8733}"/>
            </c:ext>
          </c:extLst>
        </c:ser>
        <c:dLbls>
          <c:showLegendKey val="0"/>
          <c:showVal val="0"/>
          <c:showCatName val="0"/>
          <c:showSerName val="0"/>
          <c:showPercent val="0"/>
          <c:showBubbleSize val="0"/>
        </c:dLbls>
        <c:marker val="1"/>
        <c:smooth val="0"/>
        <c:axId val="223134176"/>
        <c:axId val="223135744"/>
      </c:lineChart>
      <c:catAx>
        <c:axId val="223134176"/>
        <c:scaling>
          <c:orientation val="minMax"/>
        </c:scaling>
        <c:delete val="1"/>
        <c:axPos val="b"/>
        <c:numFmt formatCode="General" sourceLinked="1"/>
        <c:majorTickMark val="none"/>
        <c:minorTickMark val="none"/>
        <c:tickLblPos val="none"/>
        <c:crossAx val="223135744"/>
        <c:crosses val="autoZero"/>
        <c:auto val="1"/>
        <c:lblAlgn val="ctr"/>
        <c:lblOffset val="100"/>
        <c:noMultiLvlLbl val="1"/>
      </c:catAx>
      <c:valAx>
        <c:axId val="2231357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31341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35.950000000000003</c:v>
                </c:pt>
                <c:pt idx="1">
                  <c:v>45.55</c:v>
                </c:pt>
                <c:pt idx="2">
                  <c:v>39.450000000000003</c:v>
                </c:pt>
                <c:pt idx="3">
                  <c:v>36.25</c:v>
                </c:pt>
                <c:pt idx="4">
                  <c:v>39.65</c:v>
                </c:pt>
              </c:numCache>
            </c:numRef>
          </c:val>
          <c:extLst xmlns:c16r2="http://schemas.microsoft.com/office/drawing/2015/06/chart">
            <c:ext xmlns:c16="http://schemas.microsoft.com/office/drawing/2014/chart" uri="{C3380CC4-5D6E-409C-BE32-E72D297353CC}">
              <c16:uniqueId val="{00000000-65E9-41FA-A602-A4B6EE03C6CD}"/>
            </c:ext>
          </c:extLst>
        </c:ser>
        <c:dLbls>
          <c:showLegendKey val="0"/>
          <c:showVal val="0"/>
          <c:showCatName val="0"/>
          <c:showSerName val="0"/>
          <c:showPercent val="0"/>
          <c:showBubbleSize val="0"/>
        </c:dLbls>
        <c:gapWidth val="150"/>
        <c:axId val="223134960"/>
        <c:axId val="22312947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xmlns:c16r2="http://schemas.microsoft.com/office/drawing/2015/06/chart">
            <c:ext xmlns:c16="http://schemas.microsoft.com/office/drawing/2014/chart" uri="{C3380CC4-5D6E-409C-BE32-E72D297353CC}">
              <c16:uniqueId val="{00000001-65E9-41FA-A602-A4B6EE03C6CD}"/>
            </c:ext>
          </c:extLst>
        </c:ser>
        <c:dLbls>
          <c:showLegendKey val="0"/>
          <c:showVal val="0"/>
          <c:showCatName val="0"/>
          <c:showSerName val="0"/>
          <c:showPercent val="0"/>
          <c:showBubbleSize val="0"/>
        </c:dLbls>
        <c:marker val="1"/>
        <c:smooth val="0"/>
        <c:axId val="223134960"/>
        <c:axId val="223129472"/>
      </c:lineChart>
      <c:catAx>
        <c:axId val="223134960"/>
        <c:scaling>
          <c:orientation val="minMax"/>
        </c:scaling>
        <c:delete val="1"/>
        <c:axPos val="b"/>
        <c:numFmt formatCode="General" sourceLinked="1"/>
        <c:majorTickMark val="none"/>
        <c:minorTickMark val="none"/>
        <c:tickLblPos val="none"/>
        <c:crossAx val="223129472"/>
        <c:crosses val="autoZero"/>
        <c:auto val="1"/>
        <c:lblAlgn val="ctr"/>
        <c:lblOffset val="100"/>
        <c:noMultiLvlLbl val="1"/>
      </c:catAx>
      <c:valAx>
        <c:axId val="2231294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313496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49.3</c:v>
                </c:pt>
                <c:pt idx="1">
                  <c:v>49.3</c:v>
                </c:pt>
                <c:pt idx="2">
                  <c:v>49.3</c:v>
                </c:pt>
                <c:pt idx="3">
                  <c:v>49.3</c:v>
                </c:pt>
                <c:pt idx="4">
                  <c:v>49.3</c:v>
                </c:pt>
              </c:numCache>
            </c:numRef>
          </c:val>
          <c:extLst xmlns:c16r2="http://schemas.microsoft.com/office/drawing/2015/06/chart">
            <c:ext xmlns:c16="http://schemas.microsoft.com/office/drawing/2014/chart" uri="{C3380CC4-5D6E-409C-BE32-E72D297353CC}">
              <c16:uniqueId val="{00000000-6FF3-47D3-8453-BDB314E5A4D2}"/>
            </c:ext>
          </c:extLst>
        </c:ser>
        <c:dLbls>
          <c:showLegendKey val="0"/>
          <c:showVal val="0"/>
          <c:showCatName val="0"/>
          <c:showSerName val="0"/>
          <c:showPercent val="0"/>
          <c:showBubbleSize val="0"/>
        </c:dLbls>
        <c:gapWidth val="150"/>
        <c:axId val="223131432"/>
        <c:axId val="223136528"/>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xmlns:c16r2="http://schemas.microsoft.com/office/drawing/2015/06/chart">
            <c:ext xmlns:c16="http://schemas.microsoft.com/office/drawing/2014/chart" uri="{C3380CC4-5D6E-409C-BE32-E72D297353CC}">
              <c16:uniqueId val="{00000001-6FF3-47D3-8453-BDB314E5A4D2}"/>
            </c:ext>
          </c:extLst>
        </c:ser>
        <c:dLbls>
          <c:showLegendKey val="0"/>
          <c:showVal val="0"/>
          <c:showCatName val="0"/>
          <c:showSerName val="0"/>
          <c:showPercent val="0"/>
          <c:showBubbleSize val="0"/>
        </c:dLbls>
        <c:marker val="1"/>
        <c:smooth val="0"/>
        <c:axId val="223131432"/>
        <c:axId val="223136528"/>
      </c:lineChart>
      <c:catAx>
        <c:axId val="223131432"/>
        <c:scaling>
          <c:orientation val="minMax"/>
        </c:scaling>
        <c:delete val="1"/>
        <c:axPos val="b"/>
        <c:numFmt formatCode="General" sourceLinked="1"/>
        <c:majorTickMark val="none"/>
        <c:minorTickMark val="none"/>
        <c:tickLblPos val="none"/>
        <c:crossAx val="223136528"/>
        <c:crosses val="autoZero"/>
        <c:auto val="1"/>
        <c:lblAlgn val="ctr"/>
        <c:lblOffset val="100"/>
        <c:noMultiLvlLbl val="1"/>
      </c:catAx>
      <c:valAx>
        <c:axId val="2231365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2313143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HL1" zoomScaleNormal="100" workbookViewId="0">
      <selection activeCell="SM16" sqref="SM16:TA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c r="A5" s="2"/>
      <c r="B5" s="147" t="str">
        <f>データ!H7</f>
        <v>三重県　津市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2000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793</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97.1</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1</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986</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自治体職員</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108</v>
      </c>
      <c r="SN16" s="86"/>
      <c r="SO16" s="86"/>
      <c r="SP16" s="86"/>
      <c r="SQ16" s="86"/>
      <c r="SR16" s="86"/>
      <c r="SS16" s="86"/>
      <c r="ST16" s="86"/>
      <c r="SU16" s="86"/>
      <c r="SV16" s="86"/>
      <c r="SW16" s="86"/>
      <c r="SX16" s="86"/>
      <c r="SY16" s="86"/>
      <c r="SZ16" s="86"/>
      <c r="TA16" s="87"/>
    </row>
    <row r="17" spans="1:521" ht="13.5" customHeight="1">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H28</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H29</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H30</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R01</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R02</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H28</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H29</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H30</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R01</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R02</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H28</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H29</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H30</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R01</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R02</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H28</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H29</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H30</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R01</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R02</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115.49</v>
      </c>
      <c r="Y32" s="107"/>
      <c r="Z32" s="107"/>
      <c r="AA32" s="107"/>
      <c r="AB32" s="107"/>
      <c r="AC32" s="107"/>
      <c r="AD32" s="107"/>
      <c r="AE32" s="107"/>
      <c r="AF32" s="107"/>
      <c r="AG32" s="107"/>
      <c r="AH32" s="107"/>
      <c r="AI32" s="107"/>
      <c r="AJ32" s="107"/>
      <c r="AK32" s="107"/>
      <c r="AL32" s="107"/>
      <c r="AM32" s="107"/>
      <c r="AN32" s="107"/>
      <c r="AO32" s="107"/>
      <c r="AP32" s="107"/>
      <c r="AQ32" s="108"/>
      <c r="AR32" s="106">
        <f>データ!U6</f>
        <v>115.78</v>
      </c>
      <c r="AS32" s="107"/>
      <c r="AT32" s="107"/>
      <c r="AU32" s="107"/>
      <c r="AV32" s="107"/>
      <c r="AW32" s="107"/>
      <c r="AX32" s="107"/>
      <c r="AY32" s="107"/>
      <c r="AZ32" s="107"/>
      <c r="BA32" s="107"/>
      <c r="BB32" s="107"/>
      <c r="BC32" s="107"/>
      <c r="BD32" s="107"/>
      <c r="BE32" s="107"/>
      <c r="BF32" s="107"/>
      <c r="BG32" s="107"/>
      <c r="BH32" s="107"/>
      <c r="BI32" s="107"/>
      <c r="BJ32" s="107"/>
      <c r="BK32" s="108"/>
      <c r="BL32" s="106">
        <f>データ!V6</f>
        <v>89.41</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100.72</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124.89</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12.6</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2530.12</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2539.29</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2156.33</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2598.62</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2784.66</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0</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0</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0</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0</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0</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120</v>
      </c>
      <c r="Y33" s="107"/>
      <c r="Z33" s="107"/>
      <c r="AA33" s="107"/>
      <c r="AB33" s="107"/>
      <c r="AC33" s="107"/>
      <c r="AD33" s="107"/>
      <c r="AE33" s="107"/>
      <c r="AF33" s="107"/>
      <c r="AG33" s="107"/>
      <c r="AH33" s="107"/>
      <c r="AI33" s="107"/>
      <c r="AJ33" s="107"/>
      <c r="AK33" s="107"/>
      <c r="AL33" s="107"/>
      <c r="AM33" s="107"/>
      <c r="AN33" s="107"/>
      <c r="AO33" s="107"/>
      <c r="AP33" s="107"/>
      <c r="AQ33" s="108"/>
      <c r="AR33" s="106">
        <f>データ!Z6</f>
        <v>113.67</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110.79</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108.76</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110.19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115.82</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118.97</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121.15</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125.8</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132.55000000000001</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549.77</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730.25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868.31</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732.52</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819.73</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536.28</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514.66</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504.81</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498.01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490.39</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106</v>
      </c>
      <c r="SN48" s="86"/>
      <c r="SO48" s="86"/>
      <c r="SP48" s="86"/>
      <c r="SQ48" s="86"/>
      <c r="SR48" s="86"/>
      <c r="SS48" s="86"/>
      <c r="ST48" s="86"/>
      <c r="SU48" s="86"/>
      <c r="SV48" s="86"/>
      <c r="SW48" s="86"/>
      <c r="SX48" s="86"/>
      <c r="SY48" s="86"/>
      <c r="SZ48" s="86"/>
      <c r="TA48" s="87"/>
    </row>
    <row r="49" spans="1:521" ht="13.5" customHeight="1">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H28</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H29</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H30</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R01</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R02</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H28</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H29</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H30</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R01</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R02</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H28</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H29</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H30</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R01</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R02</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H28</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H29</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H30</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R01</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R02</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114.46</v>
      </c>
      <c r="Y55" s="107"/>
      <c r="Z55" s="107"/>
      <c r="AA55" s="107"/>
      <c r="AB55" s="107"/>
      <c r="AC55" s="107"/>
      <c r="AD55" s="107"/>
      <c r="AE55" s="107"/>
      <c r="AF55" s="107"/>
      <c r="AG55" s="107"/>
      <c r="AH55" s="107"/>
      <c r="AI55" s="107"/>
      <c r="AJ55" s="107"/>
      <c r="AK55" s="107"/>
      <c r="AL55" s="107"/>
      <c r="AM55" s="107"/>
      <c r="AN55" s="107"/>
      <c r="AO55" s="107"/>
      <c r="AP55" s="107"/>
      <c r="AQ55" s="108"/>
      <c r="AR55" s="106">
        <f>データ!BM6</f>
        <v>115.28</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84.07</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98.45</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123.85</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72.58</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59.03</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90.15</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83.43</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60.98</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35.950000000000003</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45.55</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39.450000000000003</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36.25</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39.65</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49.3</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49.3</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49.3</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49.3</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49.3</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100.54</v>
      </c>
      <c r="Y56" s="107"/>
      <c r="Z56" s="107"/>
      <c r="AA56" s="107"/>
      <c r="AB56" s="107"/>
      <c r="AC56" s="107"/>
      <c r="AD56" s="107"/>
      <c r="AE56" s="107"/>
      <c r="AF56" s="107"/>
      <c r="AG56" s="107"/>
      <c r="AH56" s="107"/>
      <c r="AI56" s="107"/>
      <c r="AJ56" s="107"/>
      <c r="AK56" s="107"/>
      <c r="AL56" s="107"/>
      <c r="AM56" s="107"/>
      <c r="AN56" s="107"/>
      <c r="AO56" s="107"/>
      <c r="AP56" s="107"/>
      <c r="AQ56" s="108"/>
      <c r="AR56" s="106">
        <f>データ!BR6</f>
        <v>95.99</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94.91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90.22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90.8</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42.19</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44.55</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47.36</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49.94</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50.56</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35.54</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35.24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35.22</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34.92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34.19</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50.81</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50.28</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51.42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50.9</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49.05</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107</v>
      </c>
      <c r="SN68" s="86"/>
      <c r="SO68" s="86"/>
      <c r="SP68" s="86"/>
      <c r="SQ68" s="86"/>
      <c r="SR68" s="86"/>
      <c r="SS68" s="86"/>
      <c r="ST68" s="86"/>
      <c r="SU68" s="86"/>
      <c r="SV68" s="86"/>
      <c r="SW68" s="86"/>
      <c r="SX68" s="86"/>
      <c r="SY68" s="86"/>
      <c r="SZ68" s="86"/>
      <c r="TA68" s="87"/>
    </row>
    <row r="69" spans="1:521" ht="13.5" customHeight="1">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H28</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H29</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H30</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R01</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R02</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H28</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H29</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H30</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R01</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R02</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H28</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H29</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H30</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R01</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R02</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68.260000000000005</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71.17</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74.069999999999993</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76.209999999999994</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78.42</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0</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0</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0</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0</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0</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53.32</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53.4</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53.49</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54.3</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55.32</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3.56</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3.46</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3.28</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4.66</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7.35</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0.06</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0.13</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0.02</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0.06</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0.09</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37</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38</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7" t="str">
        <f>データ!AD6</f>
        <v>【118.49】</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【19.58】</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【436.32】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【238.21】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【113.30】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【18.87】</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【53.39】</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7" t="str">
        <f>データ!DC6</f>
        <v>【76.89】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7" t="str">
        <f>データ!DN6</f>
        <v>【59.52】</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7" t="str">
        <f>データ!DY6</f>
        <v>【49.06】</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7" t="str">
        <f>データ!EJ6</f>
        <v>【0.39】</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P2VNcV7XeUkN1UrttTRIvSukC889xPoY1/2zRA1fNX2g+MwwcrmgDaBhs7nj3GhjPatGBAtCTy1Mo4Wh6fqJww==" saltValue="2Hkx9/jIwXZyASPYcRJnUQ=="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39</v>
      </c>
    </row>
    <row r="2" spans="1:140">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41</v>
      </c>
      <c r="B3" s="46" t="s">
        <v>42</v>
      </c>
      <c r="C3" s="46" t="s">
        <v>43</v>
      </c>
      <c r="D3" s="46" t="s">
        <v>44</v>
      </c>
      <c r="E3" s="46" t="s">
        <v>45</v>
      </c>
      <c r="F3" s="46" t="s">
        <v>46</v>
      </c>
      <c r="G3" s="46" t="s">
        <v>47</v>
      </c>
      <c r="H3" s="154" t="s">
        <v>48</v>
      </c>
      <c r="I3" s="155"/>
      <c r="J3" s="155"/>
      <c r="K3" s="155"/>
      <c r="L3" s="155"/>
      <c r="M3" s="155"/>
      <c r="N3" s="155"/>
      <c r="O3" s="155"/>
      <c r="P3" s="155"/>
      <c r="Q3" s="155"/>
      <c r="R3" s="155"/>
      <c r="S3" s="155"/>
      <c r="T3" s="158" t="s">
        <v>49</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50</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c r="A4" s="45" t="s">
        <v>51</v>
      </c>
      <c r="B4" s="47"/>
      <c r="C4" s="47"/>
      <c r="D4" s="47"/>
      <c r="E4" s="47"/>
      <c r="F4" s="47"/>
      <c r="G4" s="47"/>
      <c r="H4" s="156"/>
      <c r="I4" s="157"/>
      <c r="J4" s="157"/>
      <c r="K4" s="157"/>
      <c r="L4" s="157"/>
      <c r="M4" s="157"/>
      <c r="N4" s="157"/>
      <c r="O4" s="157"/>
      <c r="P4" s="157"/>
      <c r="Q4" s="157"/>
      <c r="R4" s="157"/>
      <c r="S4" s="157"/>
      <c r="T4" s="153" t="s">
        <v>52</v>
      </c>
      <c r="U4" s="153"/>
      <c r="V4" s="153"/>
      <c r="W4" s="153"/>
      <c r="X4" s="153"/>
      <c r="Y4" s="153"/>
      <c r="Z4" s="153"/>
      <c r="AA4" s="153"/>
      <c r="AB4" s="153"/>
      <c r="AC4" s="153"/>
      <c r="AD4" s="153"/>
      <c r="AE4" s="153" t="s">
        <v>53</v>
      </c>
      <c r="AF4" s="153"/>
      <c r="AG4" s="153"/>
      <c r="AH4" s="153"/>
      <c r="AI4" s="153"/>
      <c r="AJ4" s="153"/>
      <c r="AK4" s="153"/>
      <c r="AL4" s="153"/>
      <c r="AM4" s="153"/>
      <c r="AN4" s="153"/>
      <c r="AO4" s="153"/>
      <c r="AP4" s="153" t="s">
        <v>54</v>
      </c>
      <c r="AQ4" s="153"/>
      <c r="AR4" s="153"/>
      <c r="AS4" s="153"/>
      <c r="AT4" s="153"/>
      <c r="AU4" s="153"/>
      <c r="AV4" s="153"/>
      <c r="AW4" s="153"/>
      <c r="AX4" s="153"/>
      <c r="AY4" s="153"/>
      <c r="AZ4" s="153"/>
      <c r="BA4" s="153" t="s">
        <v>55</v>
      </c>
      <c r="BB4" s="153"/>
      <c r="BC4" s="153"/>
      <c r="BD4" s="153"/>
      <c r="BE4" s="153"/>
      <c r="BF4" s="153"/>
      <c r="BG4" s="153"/>
      <c r="BH4" s="153"/>
      <c r="BI4" s="153"/>
      <c r="BJ4" s="153"/>
      <c r="BK4" s="153"/>
      <c r="BL4" s="153" t="s">
        <v>56</v>
      </c>
      <c r="BM4" s="153"/>
      <c r="BN4" s="153"/>
      <c r="BO4" s="153"/>
      <c r="BP4" s="153"/>
      <c r="BQ4" s="153"/>
      <c r="BR4" s="153"/>
      <c r="BS4" s="153"/>
      <c r="BT4" s="153"/>
      <c r="BU4" s="153"/>
      <c r="BV4" s="153"/>
      <c r="BW4" s="153" t="s">
        <v>57</v>
      </c>
      <c r="BX4" s="153"/>
      <c r="BY4" s="153"/>
      <c r="BZ4" s="153"/>
      <c r="CA4" s="153"/>
      <c r="CB4" s="153"/>
      <c r="CC4" s="153"/>
      <c r="CD4" s="153"/>
      <c r="CE4" s="153"/>
      <c r="CF4" s="153"/>
      <c r="CG4" s="153"/>
      <c r="CH4" s="153" t="s">
        <v>58</v>
      </c>
      <c r="CI4" s="153"/>
      <c r="CJ4" s="153"/>
      <c r="CK4" s="153"/>
      <c r="CL4" s="153"/>
      <c r="CM4" s="153"/>
      <c r="CN4" s="153"/>
      <c r="CO4" s="153"/>
      <c r="CP4" s="153"/>
      <c r="CQ4" s="153"/>
      <c r="CR4" s="153"/>
      <c r="CS4" s="153" t="s">
        <v>59</v>
      </c>
      <c r="CT4" s="153"/>
      <c r="CU4" s="153"/>
      <c r="CV4" s="153"/>
      <c r="CW4" s="153"/>
      <c r="CX4" s="153"/>
      <c r="CY4" s="153"/>
      <c r="CZ4" s="153"/>
      <c r="DA4" s="153"/>
      <c r="DB4" s="153"/>
      <c r="DC4" s="153"/>
      <c r="DD4" s="153" t="s">
        <v>60</v>
      </c>
      <c r="DE4" s="153"/>
      <c r="DF4" s="153"/>
      <c r="DG4" s="153"/>
      <c r="DH4" s="153"/>
      <c r="DI4" s="153"/>
      <c r="DJ4" s="153"/>
      <c r="DK4" s="153"/>
      <c r="DL4" s="153"/>
      <c r="DM4" s="153"/>
      <c r="DN4" s="153"/>
      <c r="DO4" s="153" t="s">
        <v>61</v>
      </c>
      <c r="DP4" s="153"/>
      <c r="DQ4" s="153"/>
      <c r="DR4" s="153"/>
      <c r="DS4" s="153"/>
      <c r="DT4" s="153"/>
      <c r="DU4" s="153"/>
      <c r="DV4" s="153"/>
      <c r="DW4" s="153"/>
      <c r="DX4" s="153"/>
      <c r="DY4" s="153"/>
      <c r="DZ4" s="153" t="s">
        <v>62</v>
      </c>
      <c r="EA4" s="153"/>
      <c r="EB4" s="153"/>
      <c r="EC4" s="153"/>
      <c r="ED4" s="153"/>
      <c r="EE4" s="153"/>
      <c r="EF4" s="153"/>
      <c r="EG4" s="153"/>
      <c r="EH4" s="153"/>
      <c r="EI4" s="153"/>
      <c r="EJ4" s="153"/>
    </row>
    <row r="5" spans="1:140">
      <c r="A5" s="45" t="s">
        <v>63</v>
      </c>
      <c r="B5" s="48"/>
      <c r="C5" s="48"/>
      <c r="D5" s="48"/>
      <c r="E5" s="48"/>
      <c r="F5" s="48"/>
      <c r="G5" s="48"/>
      <c r="H5" s="49" t="s">
        <v>64</v>
      </c>
      <c r="I5" s="49" t="s">
        <v>65</v>
      </c>
      <c r="J5" s="49" t="s">
        <v>66</v>
      </c>
      <c r="K5" s="49" t="s">
        <v>67</v>
      </c>
      <c r="L5" s="49" t="s">
        <v>68</v>
      </c>
      <c r="M5" s="49" t="s">
        <v>69</v>
      </c>
      <c r="N5" s="49" t="s">
        <v>70</v>
      </c>
      <c r="O5" s="49" t="s">
        <v>71</v>
      </c>
      <c r="P5" s="49" t="s">
        <v>72</v>
      </c>
      <c r="Q5" s="49" t="s">
        <v>73</v>
      </c>
      <c r="R5" s="49" t="s">
        <v>74</v>
      </c>
      <c r="S5" s="49" t="s">
        <v>75</v>
      </c>
      <c r="T5" s="49" t="s">
        <v>76</v>
      </c>
      <c r="U5" s="49" t="s">
        <v>77</v>
      </c>
      <c r="V5" s="49" t="s">
        <v>78</v>
      </c>
      <c r="W5" s="49" t="s">
        <v>79</v>
      </c>
      <c r="X5" s="49" t="s">
        <v>80</v>
      </c>
      <c r="Y5" s="49" t="s">
        <v>81</v>
      </c>
      <c r="Z5" s="49" t="s">
        <v>82</v>
      </c>
      <c r="AA5" s="49" t="s">
        <v>83</v>
      </c>
      <c r="AB5" s="49" t="s">
        <v>84</v>
      </c>
      <c r="AC5" s="49" t="s">
        <v>85</v>
      </c>
      <c r="AD5" s="49" t="s">
        <v>86</v>
      </c>
      <c r="AE5" s="49" t="s">
        <v>76</v>
      </c>
      <c r="AF5" s="49" t="s">
        <v>77</v>
      </c>
      <c r="AG5" s="49" t="s">
        <v>78</v>
      </c>
      <c r="AH5" s="49" t="s">
        <v>79</v>
      </c>
      <c r="AI5" s="49" t="s">
        <v>80</v>
      </c>
      <c r="AJ5" s="49" t="s">
        <v>81</v>
      </c>
      <c r="AK5" s="49" t="s">
        <v>82</v>
      </c>
      <c r="AL5" s="49" t="s">
        <v>83</v>
      </c>
      <c r="AM5" s="49" t="s">
        <v>84</v>
      </c>
      <c r="AN5" s="49" t="s">
        <v>85</v>
      </c>
      <c r="AO5" s="49" t="s">
        <v>87</v>
      </c>
      <c r="AP5" s="49" t="s">
        <v>76</v>
      </c>
      <c r="AQ5" s="49" t="s">
        <v>77</v>
      </c>
      <c r="AR5" s="49" t="s">
        <v>78</v>
      </c>
      <c r="AS5" s="49" t="s">
        <v>79</v>
      </c>
      <c r="AT5" s="49" t="s">
        <v>80</v>
      </c>
      <c r="AU5" s="49" t="s">
        <v>81</v>
      </c>
      <c r="AV5" s="49" t="s">
        <v>82</v>
      </c>
      <c r="AW5" s="49" t="s">
        <v>83</v>
      </c>
      <c r="AX5" s="49" t="s">
        <v>84</v>
      </c>
      <c r="AY5" s="49" t="s">
        <v>85</v>
      </c>
      <c r="AZ5" s="49" t="s">
        <v>87</v>
      </c>
      <c r="BA5" s="49" t="s">
        <v>76</v>
      </c>
      <c r="BB5" s="49" t="s">
        <v>77</v>
      </c>
      <c r="BC5" s="49" t="s">
        <v>78</v>
      </c>
      <c r="BD5" s="49" t="s">
        <v>79</v>
      </c>
      <c r="BE5" s="49" t="s">
        <v>80</v>
      </c>
      <c r="BF5" s="49" t="s">
        <v>81</v>
      </c>
      <c r="BG5" s="49" t="s">
        <v>82</v>
      </c>
      <c r="BH5" s="49" t="s">
        <v>83</v>
      </c>
      <c r="BI5" s="49" t="s">
        <v>84</v>
      </c>
      <c r="BJ5" s="49" t="s">
        <v>85</v>
      </c>
      <c r="BK5" s="49" t="s">
        <v>87</v>
      </c>
      <c r="BL5" s="49" t="s">
        <v>76</v>
      </c>
      <c r="BM5" s="49" t="s">
        <v>77</v>
      </c>
      <c r="BN5" s="49" t="s">
        <v>78</v>
      </c>
      <c r="BO5" s="49" t="s">
        <v>79</v>
      </c>
      <c r="BP5" s="49" t="s">
        <v>80</v>
      </c>
      <c r="BQ5" s="49" t="s">
        <v>81</v>
      </c>
      <c r="BR5" s="49" t="s">
        <v>82</v>
      </c>
      <c r="BS5" s="49" t="s">
        <v>83</v>
      </c>
      <c r="BT5" s="49" t="s">
        <v>84</v>
      </c>
      <c r="BU5" s="49" t="s">
        <v>85</v>
      </c>
      <c r="BV5" s="49" t="s">
        <v>87</v>
      </c>
      <c r="BW5" s="49" t="s">
        <v>76</v>
      </c>
      <c r="BX5" s="49" t="s">
        <v>77</v>
      </c>
      <c r="BY5" s="49" t="s">
        <v>78</v>
      </c>
      <c r="BZ5" s="49" t="s">
        <v>79</v>
      </c>
      <c r="CA5" s="49" t="s">
        <v>80</v>
      </c>
      <c r="CB5" s="49" t="s">
        <v>81</v>
      </c>
      <c r="CC5" s="49" t="s">
        <v>82</v>
      </c>
      <c r="CD5" s="49" t="s">
        <v>83</v>
      </c>
      <c r="CE5" s="49" t="s">
        <v>84</v>
      </c>
      <c r="CF5" s="49" t="s">
        <v>85</v>
      </c>
      <c r="CG5" s="49" t="s">
        <v>87</v>
      </c>
      <c r="CH5" s="49" t="s">
        <v>76</v>
      </c>
      <c r="CI5" s="49" t="s">
        <v>77</v>
      </c>
      <c r="CJ5" s="49" t="s">
        <v>78</v>
      </c>
      <c r="CK5" s="49" t="s">
        <v>79</v>
      </c>
      <c r="CL5" s="49" t="s">
        <v>80</v>
      </c>
      <c r="CM5" s="49" t="s">
        <v>81</v>
      </c>
      <c r="CN5" s="49" t="s">
        <v>82</v>
      </c>
      <c r="CO5" s="49" t="s">
        <v>83</v>
      </c>
      <c r="CP5" s="49" t="s">
        <v>84</v>
      </c>
      <c r="CQ5" s="49" t="s">
        <v>85</v>
      </c>
      <c r="CR5" s="49" t="s">
        <v>87</v>
      </c>
      <c r="CS5" s="49" t="s">
        <v>76</v>
      </c>
      <c r="CT5" s="49" t="s">
        <v>77</v>
      </c>
      <c r="CU5" s="49" t="s">
        <v>78</v>
      </c>
      <c r="CV5" s="49" t="s">
        <v>79</v>
      </c>
      <c r="CW5" s="49" t="s">
        <v>80</v>
      </c>
      <c r="CX5" s="49" t="s">
        <v>81</v>
      </c>
      <c r="CY5" s="49" t="s">
        <v>82</v>
      </c>
      <c r="CZ5" s="49" t="s">
        <v>83</v>
      </c>
      <c r="DA5" s="49" t="s">
        <v>84</v>
      </c>
      <c r="DB5" s="49" t="s">
        <v>85</v>
      </c>
      <c r="DC5" s="49" t="s">
        <v>87</v>
      </c>
      <c r="DD5" s="49" t="s">
        <v>76</v>
      </c>
      <c r="DE5" s="49" t="s">
        <v>77</v>
      </c>
      <c r="DF5" s="49" t="s">
        <v>78</v>
      </c>
      <c r="DG5" s="49" t="s">
        <v>79</v>
      </c>
      <c r="DH5" s="49" t="s">
        <v>80</v>
      </c>
      <c r="DI5" s="49" t="s">
        <v>81</v>
      </c>
      <c r="DJ5" s="49" t="s">
        <v>82</v>
      </c>
      <c r="DK5" s="49" t="s">
        <v>83</v>
      </c>
      <c r="DL5" s="49" t="s">
        <v>84</v>
      </c>
      <c r="DM5" s="49" t="s">
        <v>85</v>
      </c>
      <c r="DN5" s="49" t="s">
        <v>87</v>
      </c>
      <c r="DO5" s="49" t="s">
        <v>76</v>
      </c>
      <c r="DP5" s="49" t="s">
        <v>77</v>
      </c>
      <c r="DQ5" s="49" t="s">
        <v>78</v>
      </c>
      <c r="DR5" s="49" t="s">
        <v>79</v>
      </c>
      <c r="DS5" s="49" t="s">
        <v>80</v>
      </c>
      <c r="DT5" s="49" t="s">
        <v>81</v>
      </c>
      <c r="DU5" s="49" t="s">
        <v>82</v>
      </c>
      <c r="DV5" s="49" t="s">
        <v>83</v>
      </c>
      <c r="DW5" s="49" t="s">
        <v>84</v>
      </c>
      <c r="DX5" s="49" t="s">
        <v>85</v>
      </c>
      <c r="DY5" s="49" t="s">
        <v>87</v>
      </c>
      <c r="DZ5" s="49" t="s">
        <v>76</v>
      </c>
      <c r="EA5" s="49" t="s">
        <v>77</v>
      </c>
      <c r="EB5" s="49" t="s">
        <v>78</v>
      </c>
      <c r="EC5" s="49" t="s">
        <v>79</v>
      </c>
      <c r="ED5" s="49" t="s">
        <v>80</v>
      </c>
      <c r="EE5" s="49" t="s">
        <v>81</v>
      </c>
      <c r="EF5" s="49" t="s">
        <v>82</v>
      </c>
      <c r="EG5" s="49" t="s">
        <v>83</v>
      </c>
      <c r="EH5" s="49" t="s">
        <v>84</v>
      </c>
      <c r="EI5" s="49" t="s">
        <v>85</v>
      </c>
      <c r="EJ5" s="49" t="s">
        <v>87</v>
      </c>
    </row>
    <row r="6" spans="1:140" s="53" customFormat="1">
      <c r="A6" s="45" t="s">
        <v>88</v>
      </c>
      <c r="B6" s="50"/>
      <c r="C6" s="50"/>
      <c r="D6" s="50"/>
      <c r="E6" s="50"/>
      <c r="F6" s="50"/>
      <c r="G6" s="50"/>
      <c r="H6" s="50"/>
      <c r="I6" s="50"/>
      <c r="J6" s="50"/>
      <c r="K6" s="50"/>
      <c r="L6" s="50"/>
      <c r="M6" s="50"/>
      <c r="N6" s="50"/>
      <c r="O6" s="50"/>
      <c r="P6" s="50"/>
      <c r="Q6" s="51"/>
      <c r="R6" s="50"/>
      <c r="S6" s="50"/>
      <c r="T6" s="52">
        <f t="shared" ref="T6:CE6" si="3">T7</f>
        <v>115.49</v>
      </c>
      <c r="U6" s="52">
        <f>U7</f>
        <v>115.78</v>
      </c>
      <c r="V6" s="52">
        <f>V7</f>
        <v>89.41</v>
      </c>
      <c r="W6" s="52">
        <f>W7</f>
        <v>100.72</v>
      </c>
      <c r="X6" s="52">
        <f t="shared" si="3"/>
        <v>124.89</v>
      </c>
      <c r="Y6" s="52">
        <f t="shared" si="3"/>
        <v>120</v>
      </c>
      <c r="Z6" s="52">
        <f t="shared" si="3"/>
        <v>113.67</v>
      </c>
      <c r="AA6" s="52">
        <f t="shared" si="3"/>
        <v>110.79</v>
      </c>
      <c r="AB6" s="52">
        <f t="shared" si="3"/>
        <v>108.76</v>
      </c>
      <c r="AC6" s="52">
        <f t="shared" si="3"/>
        <v>110.19</v>
      </c>
      <c r="AD6" s="50" t="str">
        <f>IF(AD7="-","【-】","【"&amp;SUBSTITUTE(TEXT(AD7,"#,##0.00"),"-","△")&amp;"】")</f>
        <v>【118.49】</v>
      </c>
      <c r="AE6" s="52">
        <f t="shared" si="3"/>
        <v>0</v>
      </c>
      <c r="AF6" s="52">
        <f>AF7</f>
        <v>0</v>
      </c>
      <c r="AG6" s="52">
        <f>AG7</f>
        <v>12.6</v>
      </c>
      <c r="AH6" s="52">
        <f>AH7</f>
        <v>0</v>
      </c>
      <c r="AI6" s="52">
        <f t="shared" si="3"/>
        <v>0</v>
      </c>
      <c r="AJ6" s="52">
        <f t="shared" si="3"/>
        <v>115.82</v>
      </c>
      <c r="AK6" s="52">
        <f t="shared" si="3"/>
        <v>118.97</v>
      </c>
      <c r="AL6" s="52">
        <f t="shared" si="3"/>
        <v>121.15</v>
      </c>
      <c r="AM6" s="52">
        <f t="shared" si="3"/>
        <v>125.8</v>
      </c>
      <c r="AN6" s="52">
        <f t="shared" si="3"/>
        <v>132.55000000000001</v>
      </c>
      <c r="AO6" s="50" t="str">
        <f>IF(AO7="-","【-】","【"&amp;SUBSTITUTE(TEXT(AO7,"#,##0.00"),"-","△")&amp;"】")</f>
        <v>【19.58】</v>
      </c>
      <c r="AP6" s="52">
        <f t="shared" si="3"/>
        <v>2530.12</v>
      </c>
      <c r="AQ6" s="52">
        <f>AQ7</f>
        <v>2539.29</v>
      </c>
      <c r="AR6" s="52">
        <f>AR7</f>
        <v>2156.33</v>
      </c>
      <c r="AS6" s="52">
        <f>AS7</f>
        <v>2598.62</v>
      </c>
      <c r="AT6" s="52">
        <f t="shared" si="3"/>
        <v>2784.66</v>
      </c>
      <c r="AU6" s="52">
        <f t="shared" si="3"/>
        <v>549.77</v>
      </c>
      <c r="AV6" s="52">
        <f t="shared" si="3"/>
        <v>730.25</v>
      </c>
      <c r="AW6" s="52">
        <f t="shared" si="3"/>
        <v>868.31</v>
      </c>
      <c r="AX6" s="52">
        <f t="shared" si="3"/>
        <v>732.52</v>
      </c>
      <c r="AY6" s="52">
        <f t="shared" si="3"/>
        <v>819.73</v>
      </c>
      <c r="AZ6" s="50" t="str">
        <f>IF(AZ7="-","【-】","【"&amp;SUBSTITUTE(TEXT(AZ7,"#,##0.00"),"-","△")&amp;"】")</f>
        <v>【436.32】</v>
      </c>
      <c r="BA6" s="52">
        <f t="shared" si="3"/>
        <v>0</v>
      </c>
      <c r="BB6" s="52">
        <f>BB7</f>
        <v>0</v>
      </c>
      <c r="BC6" s="52">
        <f>BC7</f>
        <v>0</v>
      </c>
      <c r="BD6" s="52">
        <f>BD7</f>
        <v>0</v>
      </c>
      <c r="BE6" s="52">
        <f t="shared" si="3"/>
        <v>0</v>
      </c>
      <c r="BF6" s="52">
        <f t="shared" si="3"/>
        <v>536.28</v>
      </c>
      <c r="BG6" s="52">
        <f t="shared" si="3"/>
        <v>514.66</v>
      </c>
      <c r="BH6" s="52">
        <f t="shared" si="3"/>
        <v>504.81</v>
      </c>
      <c r="BI6" s="52">
        <f t="shared" si="3"/>
        <v>498.01</v>
      </c>
      <c r="BJ6" s="52">
        <f t="shared" si="3"/>
        <v>490.39</v>
      </c>
      <c r="BK6" s="50" t="str">
        <f>IF(BK7="-","【-】","【"&amp;SUBSTITUTE(TEXT(BK7,"#,##0.00"),"-","△")&amp;"】")</f>
        <v>【238.21】</v>
      </c>
      <c r="BL6" s="52">
        <f t="shared" si="3"/>
        <v>114.46</v>
      </c>
      <c r="BM6" s="52">
        <f>BM7</f>
        <v>115.28</v>
      </c>
      <c r="BN6" s="52">
        <f>BN7</f>
        <v>84.07</v>
      </c>
      <c r="BO6" s="52">
        <f>BO7</f>
        <v>98.45</v>
      </c>
      <c r="BP6" s="52">
        <f t="shared" si="3"/>
        <v>123.85</v>
      </c>
      <c r="BQ6" s="52">
        <f t="shared" si="3"/>
        <v>100.54</v>
      </c>
      <c r="BR6" s="52">
        <f t="shared" si="3"/>
        <v>95.99</v>
      </c>
      <c r="BS6" s="52">
        <f t="shared" si="3"/>
        <v>94.91</v>
      </c>
      <c r="BT6" s="52">
        <f t="shared" si="3"/>
        <v>90.22</v>
      </c>
      <c r="BU6" s="52">
        <f t="shared" si="3"/>
        <v>90.8</v>
      </c>
      <c r="BV6" s="50" t="str">
        <f>IF(BV7="-","【-】","【"&amp;SUBSTITUTE(TEXT(BV7,"#,##0.00"),"-","△")&amp;"】")</f>
        <v>【113.30】</v>
      </c>
      <c r="BW6" s="52">
        <f t="shared" si="3"/>
        <v>72.58</v>
      </c>
      <c r="BX6" s="52">
        <f>BX7</f>
        <v>59.03</v>
      </c>
      <c r="BY6" s="52">
        <f>BY7</f>
        <v>90.15</v>
      </c>
      <c r="BZ6" s="52">
        <f>BZ7</f>
        <v>83.43</v>
      </c>
      <c r="CA6" s="52">
        <f t="shared" si="3"/>
        <v>60.98</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35.950000000000003</v>
      </c>
      <c r="CI6" s="52">
        <f>CI7</f>
        <v>45.55</v>
      </c>
      <c r="CJ6" s="52">
        <f>CJ7</f>
        <v>39.450000000000003</v>
      </c>
      <c r="CK6" s="52">
        <f>CK7</f>
        <v>36.25</v>
      </c>
      <c r="CL6" s="52">
        <f t="shared" si="5"/>
        <v>39.65</v>
      </c>
      <c r="CM6" s="52">
        <f t="shared" si="5"/>
        <v>35.54</v>
      </c>
      <c r="CN6" s="52">
        <f t="shared" si="5"/>
        <v>35.24</v>
      </c>
      <c r="CO6" s="52">
        <f t="shared" si="5"/>
        <v>35.22</v>
      </c>
      <c r="CP6" s="52">
        <f t="shared" si="5"/>
        <v>34.92</v>
      </c>
      <c r="CQ6" s="52">
        <f t="shared" si="5"/>
        <v>34.19</v>
      </c>
      <c r="CR6" s="50" t="str">
        <f>IF(CR7="-","【-】","【"&amp;SUBSTITUTE(TEXT(CR7,"#,##0.00"),"-","△")&amp;"】")</f>
        <v>【53.39】</v>
      </c>
      <c r="CS6" s="52">
        <f t="shared" ref="CS6:DB6" si="6">CS7</f>
        <v>49.3</v>
      </c>
      <c r="CT6" s="52">
        <f>CT7</f>
        <v>49.3</v>
      </c>
      <c r="CU6" s="52">
        <f>CU7</f>
        <v>49.3</v>
      </c>
      <c r="CV6" s="52">
        <f>CV7</f>
        <v>49.3</v>
      </c>
      <c r="CW6" s="52">
        <f t="shared" si="6"/>
        <v>49.3</v>
      </c>
      <c r="CX6" s="52">
        <f t="shared" si="6"/>
        <v>50.81</v>
      </c>
      <c r="CY6" s="52">
        <f t="shared" si="6"/>
        <v>50.28</v>
      </c>
      <c r="CZ6" s="52">
        <f t="shared" si="6"/>
        <v>51.42</v>
      </c>
      <c r="DA6" s="52">
        <f t="shared" si="6"/>
        <v>50.9</v>
      </c>
      <c r="DB6" s="52">
        <f t="shared" si="6"/>
        <v>49.05</v>
      </c>
      <c r="DC6" s="50" t="str">
        <f>IF(DC7="-","【-】","【"&amp;SUBSTITUTE(TEXT(DC7,"#,##0.00"),"-","△")&amp;"】")</f>
        <v>【76.89】</v>
      </c>
      <c r="DD6" s="52">
        <f t="shared" ref="DD6:DM6" si="7">DD7</f>
        <v>68.260000000000005</v>
      </c>
      <c r="DE6" s="52">
        <f>DE7</f>
        <v>71.17</v>
      </c>
      <c r="DF6" s="52">
        <f>DF7</f>
        <v>74.069999999999993</v>
      </c>
      <c r="DG6" s="52">
        <f>DG7</f>
        <v>76.209999999999994</v>
      </c>
      <c r="DH6" s="52">
        <f t="shared" si="7"/>
        <v>78.42</v>
      </c>
      <c r="DI6" s="52">
        <f t="shared" si="7"/>
        <v>53.32</v>
      </c>
      <c r="DJ6" s="52">
        <f t="shared" si="7"/>
        <v>53.4</v>
      </c>
      <c r="DK6" s="52">
        <f t="shared" si="7"/>
        <v>53.49</v>
      </c>
      <c r="DL6" s="52">
        <f t="shared" si="7"/>
        <v>54.3</v>
      </c>
      <c r="DM6" s="52">
        <f t="shared" si="7"/>
        <v>55.32</v>
      </c>
      <c r="DN6" s="50" t="str">
        <f>IF(DN7="-","【-】","【"&amp;SUBSTITUTE(TEXT(DN7,"#,##0.00"),"-","△")&amp;"】")</f>
        <v>【59.52】</v>
      </c>
      <c r="DO6" s="52">
        <f t="shared" ref="DO6:DX6" si="8">DO7</f>
        <v>0</v>
      </c>
      <c r="DP6" s="52">
        <f>DP7</f>
        <v>0</v>
      </c>
      <c r="DQ6" s="52">
        <f>DQ7</f>
        <v>0</v>
      </c>
      <c r="DR6" s="52">
        <f>DR7</f>
        <v>0</v>
      </c>
      <c r="DS6" s="52">
        <f t="shared" si="8"/>
        <v>0</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c r="A7"/>
      <c r="B7" s="54" t="s">
        <v>89</v>
      </c>
      <c r="C7" s="54" t="s">
        <v>90</v>
      </c>
      <c r="D7" s="54" t="s">
        <v>91</v>
      </c>
      <c r="E7" s="54" t="s">
        <v>92</v>
      </c>
      <c r="F7" s="54" t="s">
        <v>93</v>
      </c>
      <c r="G7" s="54" t="s">
        <v>94</v>
      </c>
      <c r="H7" s="54" t="s">
        <v>95</v>
      </c>
      <c r="I7" s="54" t="s">
        <v>96</v>
      </c>
      <c r="J7" s="54" t="s">
        <v>97</v>
      </c>
      <c r="K7" s="55">
        <v>2000</v>
      </c>
      <c r="L7" s="54" t="s">
        <v>98</v>
      </c>
      <c r="M7" s="55">
        <v>1</v>
      </c>
      <c r="N7" s="55">
        <v>793</v>
      </c>
      <c r="O7" s="56" t="s">
        <v>99</v>
      </c>
      <c r="P7" s="56">
        <v>97.1</v>
      </c>
      <c r="Q7" s="55">
        <v>1</v>
      </c>
      <c r="R7" s="55">
        <v>986</v>
      </c>
      <c r="S7" s="54" t="s">
        <v>100</v>
      </c>
      <c r="T7" s="57">
        <v>115.49</v>
      </c>
      <c r="U7" s="57">
        <v>115.78</v>
      </c>
      <c r="V7" s="57">
        <v>89.41</v>
      </c>
      <c r="W7" s="57">
        <v>100.72</v>
      </c>
      <c r="X7" s="57">
        <v>124.89</v>
      </c>
      <c r="Y7" s="57">
        <v>120</v>
      </c>
      <c r="Z7" s="57">
        <v>113.67</v>
      </c>
      <c r="AA7" s="57">
        <v>110.79</v>
      </c>
      <c r="AB7" s="57">
        <v>108.76</v>
      </c>
      <c r="AC7" s="58">
        <v>110.19</v>
      </c>
      <c r="AD7" s="57">
        <v>118.49</v>
      </c>
      <c r="AE7" s="57">
        <v>0</v>
      </c>
      <c r="AF7" s="57">
        <v>0</v>
      </c>
      <c r="AG7" s="57">
        <v>12.6</v>
      </c>
      <c r="AH7" s="57">
        <v>0</v>
      </c>
      <c r="AI7" s="57">
        <v>0</v>
      </c>
      <c r="AJ7" s="57">
        <v>115.82</v>
      </c>
      <c r="AK7" s="57">
        <v>118.97</v>
      </c>
      <c r="AL7" s="57">
        <v>121.15</v>
      </c>
      <c r="AM7" s="57">
        <v>125.8</v>
      </c>
      <c r="AN7" s="57">
        <v>132.55000000000001</v>
      </c>
      <c r="AO7" s="57">
        <v>19.579999999999998</v>
      </c>
      <c r="AP7" s="57">
        <v>2530.12</v>
      </c>
      <c r="AQ7" s="57">
        <v>2539.29</v>
      </c>
      <c r="AR7" s="57">
        <v>2156.33</v>
      </c>
      <c r="AS7" s="57">
        <v>2598.62</v>
      </c>
      <c r="AT7" s="57">
        <v>2784.66</v>
      </c>
      <c r="AU7" s="57">
        <v>549.77</v>
      </c>
      <c r="AV7" s="57">
        <v>730.25</v>
      </c>
      <c r="AW7" s="57">
        <v>868.31</v>
      </c>
      <c r="AX7" s="57">
        <v>732.52</v>
      </c>
      <c r="AY7" s="57">
        <v>819.73</v>
      </c>
      <c r="AZ7" s="57">
        <v>436.32</v>
      </c>
      <c r="BA7" s="57">
        <v>0</v>
      </c>
      <c r="BB7" s="57">
        <v>0</v>
      </c>
      <c r="BC7" s="57">
        <v>0</v>
      </c>
      <c r="BD7" s="57">
        <v>0</v>
      </c>
      <c r="BE7" s="57">
        <v>0</v>
      </c>
      <c r="BF7" s="57">
        <v>536.28</v>
      </c>
      <c r="BG7" s="57">
        <v>514.66</v>
      </c>
      <c r="BH7" s="57">
        <v>504.81</v>
      </c>
      <c r="BI7" s="57">
        <v>498.01</v>
      </c>
      <c r="BJ7" s="57">
        <v>490.39</v>
      </c>
      <c r="BK7" s="57">
        <v>238.21</v>
      </c>
      <c r="BL7" s="57">
        <v>114.46</v>
      </c>
      <c r="BM7" s="57">
        <v>115.28</v>
      </c>
      <c r="BN7" s="57">
        <v>84.07</v>
      </c>
      <c r="BO7" s="57">
        <v>98.45</v>
      </c>
      <c r="BP7" s="57">
        <v>123.85</v>
      </c>
      <c r="BQ7" s="57">
        <v>100.54</v>
      </c>
      <c r="BR7" s="57">
        <v>95.99</v>
      </c>
      <c r="BS7" s="57">
        <v>94.91</v>
      </c>
      <c r="BT7" s="57">
        <v>90.22</v>
      </c>
      <c r="BU7" s="57">
        <v>90.8</v>
      </c>
      <c r="BV7" s="57">
        <v>113.3</v>
      </c>
      <c r="BW7" s="57">
        <v>72.58</v>
      </c>
      <c r="BX7" s="57">
        <v>59.03</v>
      </c>
      <c r="BY7" s="57">
        <v>90.15</v>
      </c>
      <c r="BZ7" s="57">
        <v>83.43</v>
      </c>
      <c r="CA7" s="57">
        <v>60.98</v>
      </c>
      <c r="CB7" s="57">
        <v>42.19</v>
      </c>
      <c r="CC7" s="57">
        <v>44.55</v>
      </c>
      <c r="CD7" s="57">
        <v>47.36</v>
      </c>
      <c r="CE7" s="57">
        <v>49.94</v>
      </c>
      <c r="CF7" s="57">
        <v>50.56</v>
      </c>
      <c r="CG7" s="57">
        <v>18.87</v>
      </c>
      <c r="CH7" s="57">
        <v>35.950000000000003</v>
      </c>
      <c r="CI7" s="57">
        <v>45.55</v>
      </c>
      <c r="CJ7" s="57">
        <v>39.450000000000003</v>
      </c>
      <c r="CK7" s="57">
        <v>36.25</v>
      </c>
      <c r="CL7" s="57">
        <v>39.65</v>
      </c>
      <c r="CM7" s="57">
        <v>35.54</v>
      </c>
      <c r="CN7" s="57">
        <v>35.24</v>
      </c>
      <c r="CO7" s="57">
        <v>35.22</v>
      </c>
      <c r="CP7" s="57">
        <v>34.92</v>
      </c>
      <c r="CQ7" s="57">
        <v>34.19</v>
      </c>
      <c r="CR7" s="57">
        <v>53.39</v>
      </c>
      <c r="CS7" s="57">
        <v>49.3</v>
      </c>
      <c r="CT7" s="57">
        <v>49.3</v>
      </c>
      <c r="CU7" s="57">
        <v>49.3</v>
      </c>
      <c r="CV7" s="57">
        <v>49.3</v>
      </c>
      <c r="CW7" s="57">
        <v>49.3</v>
      </c>
      <c r="CX7" s="57">
        <v>50.81</v>
      </c>
      <c r="CY7" s="57">
        <v>50.28</v>
      </c>
      <c r="CZ7" s="57">
        <v>51.42</v>
      </c>
      <c r="DA7" s="57">
        <v>50.9</v>
      </c>
      <c r="DB7" s="57">
        <v>49.05</v>
      </c>
      <c r="DC7" s="57">
        <v>76.89</v>
      </c>
      <c r="DD7" s="57">
        <v>68.260000000000005</v>
      </c>
      <c r="DE7" s="57">
        <v>71.17</v>
      </c>
      <c r="DF7" s="57">
        <v>74.069999999999993</v>
      </c>
      <c r="DG7" s="57">
        <v>76.209999999999994</v>
      </c>
      <c r="DH7" s="57">
        <v>78.42</v>
      </c>
      <c r="DI7" s="57">
        <v>53.32</v>
      </c>
      <c r="DJ7" s="57">
        <v>53.4</v>
      </c>
      <c r="DK7" s="57">
        <v>53.49</v>
      </c>
      <c r="DL7" s="57">
        <v>54.3</v>
      </c>
      <c r="DM7" s="57">
        <v>55.32</v>
      </c>
      <c r="DN7" s="57">
        <v>59.52</v>
      </c>
      <c r="DO7" s="57">
        <v>0</v>
      </c>
      <c r="DP7" s="57">
        <v>0</v>
      </c>
      <c r="DQ7" s="57">
        <v>0</v>
      </c>
      <c r="DR7" s="57">
        <v>0</v>
      </c>
      <c r="DS7" s="57">
        <v>0</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101</v>
      </c>
      <c r="C9" s="60" t="s">
        <v>102</v>
      </c>
      <c r="D9" s="60" t="s">
        <v>103</v>
      </c>
      <c r="E9" s="60" t="s">
        <v>104</v>
      </c>
      <c r="F9" s="60" t="s">
        <v>105</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42</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c r="T11" s="64" t="s">
        <v>23</v>
      </c>
      <c r="U11" s="65">
        <f>IF(T6="-",NA(),T6)</f>
        <v>115.49</v>
      </c>
      <c r="V11" s="65">
        <f>IF(U6="-",NA(),U6)</f>
        <v>115.78</v>
      </c>
      <c r="W11" s="65">
        <f>IF(V6="-",NA(),V6)</f>
        <v>89.41</v>
      </c>
      <c r="X11" s="65">
        <f>IF(W6="-",NA(),W6)</f>
        <v>100.72</v>
      </c>
      <c r="Y11" s="65">
        <f>IF(X6="-",NA(),X6)</f>
        <v>124.89</v>
      </c>
      <c r="AE11" s="64" t="s">
        <v>23</v>
      </c>
      <c r="AF11" s="65">
        <f>IF(AE6="-",NA(),AE6)</f>
        <v>0</v>
      </c>
      <c r="AG11" s="65">
        <f>IF(AF6="-",NA(),AF6)</f>
        <v>0</v>
      </c>
      <c r="AH11" s="65">
        <f>IF(AG6="-",NA(),AG6)</f>
        <v>12.6</v>
      </c>
      <c r="AI11" s="65">
        <f>IF(AH6="-",NA(),AH6)</f>
        <v>0</v>
      </c>
      <c r="AJ11" s="65">
        <f>IF(AI6="-",NA(),AI6)</f>
        <v>0</v>
      </c>
      <c r="AP11" s="64" t="s">
        <v>23</v>
      </c>
      <c r="AQ11" s="65">
        <f>IF(AP6="-",NA(),AP6)</f>
        <v>2530.12</v>
      </c>
      <c r="AR11" s="65">
        <f>IF(AQ6="-",NA(),AQ6)</f>
        <v>2539.29</v>
      </c>
      <c r="AS11" s="65">
        <f>IF(AR6="-",NA(),AR6)</f>
        <v>2156.33</v>
      </c>
      <c r="AT11" s="65">
        <f>IF(AS6="-",NA(),AS6)</f>
        <v>2598.62</v>
      </c>
      <c r="AU11" s="65">
        <f>IF(AT6="-",NA(),AT6)</f>
        <v>2784.66</v>
      </c>
      <c r="BA11" s="64" t="s">
        <v>23</v>
      </c>
      <c r="BB11" s="65">
        <f>IF(BA6="-",NA(),BA6)</f>
        <v>0</v>
      </c>
      <c r="BC11" s="65">
        <f>IF(BB6="-",NA(),BB6)</f>
        <v>0</v>
      </c>
      <c r="BD11" s="65">
        <f>IF(BC6="-",NA(),BC6)</f>
        <v>0</v>
      </c>
      <c r="BE11" s="65">
        <f>IF(BD6="-",NA(),BD6)</f>
        <v>0</v>
      </c>
      <c r="BF11" s="65">
        <f>IF(BE6="-",NA(),BE6)</f>
        <v>0</v>
      </c>
      <c r="BL11" s="64" t="s">
        <v>23</v>
      </c>
      <c r="BM11" s="65">
        <f>IF(BL6="-",NA(),BL6)</f>
        <v>114.46</v>
      </c>
      <c r="BN11" s="65">
        <f>IF(BM6="-",NA(),BM6)</f>
        <v>115.28</v>
      </c>
      <c r="BO11" s="65">
        <f>IF(BN6="-",NA(),BN6)</f>
        <v>84.07</v>
      </c>
      <c r="BP11" s="65">
        <f>IF(BO6="-",NA(),BO6)</f>
        <v>98.45</v>
      </c>
      <c r="BQ11" s="65">
        <f>IF(BP6="-",NA(),BP6)</f>
        <v>123.85</v>
      </c>
      <c r="BW11" s="64" t="s">
        <v>23</v>
      </c>
      <c r="BX11" s="65">
        <f>IF(BW6="-",NA(),BW6)</f>
        <v>72.58</v>
      </c>
      <c r="BY11" s="65">
        <f>IF(BX6="-",NA(),BX6)</f>
        <v>59.03</v>
      </c>
      <c r="BZ11" s="65">
        <f>IF(BY6="-",NA(),BY6)</f>
        <v>90.15</v>
      </c>
      <c r="CA11" s="65">
        <f>IF(BZ6="-",NA(),BZ6)</f>
        <v>83.43</v>
      </c>
      <c r="CB11" s="65">
        <f>IF(CA6="-",NA(),CA6)</f>
        <v>60.98</v>
      </c>
      <c r="CH11" s="64" t="s">
        <v>23</v>
      </c>
      <c r="CI11" s="65">
        <f>IF(CH6="-",NA(),CH6)</f>
        <v>35.950000000000003</v>
      </c>
      <c r="CJ11" s="65">
        <f>IF(CI6="-",NA(),CI6)</f>
        <v>45.55</v>
      </c>
      <c r="CK11" s="65">
        <f>IF(CJ6="-",NA(),CJ6)</f>
        <v>39.450000000000003</v>
      </c>
      <c r="CL11" s="65">
        <f>IF(CK6="-",NA(),CK6)</f>
        <v>36.25</v>
      </c>
      <c r="CM11" s="65">
        <f>IF(CL6="-",NA(),CL6)</f>
        <v>39.65</v>
      </c>
      <c r="CS11" s="64" t="s">
        <v>23</v>
      </c>
      <c r="CT11" s="65">
        <f>IF(CS6="-",NA(),CS6)</f>
        <v>49.3</v>
      </c>
      <c r="CU11" s="65">
        <f>IF(CT6="-",NA(),CT6)</f>
        <v>49.3</v>
      </c>
      <c r="CV11" s="65">
        <f>IF(CU6="-",NA(),CU6)</f>
        <v>49.3</v>
      </c>
      <c r="CW11" s="65">
        <f>IF(CV6="-",NA(),CV6)</f>
        <v>49.3</v>
      </c>
      <c r="CX11" s="65">
        <f>IF(CW6="-",NA(),CW6)</f>
        <v>49.3</v>
      </c>
      <c r="DD11" s="64" t="s">
        <v>23</v>
      </c>
      <c r="DE11" s="65">
        <f>IF(DD6="-",NA(),DD6)</f>
        <v>68.260000000000005</v>
      </c>
      <c r="DF11" s="65">
        <f>IF(DE6="-",NA(),DE6)</f>
        <v>71.17</v>
      </c>
      <c r="DG11" s="65">
        <f>IF(DF6="-",NA(),DF6)</f>
        <v>74.069999999999993</v>
      </c>
      <c r="DH11" s="65">
        <f>IF(DG6="-",NA(),DG6)</f>
        <v>76.209999999999994</v>
      </c>
      <c r="DI11" s="65">
        <f>IF(DH6="-",NA(),DH6)</f>
        <v>78.42</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cp:lastPrinted>2022-01-26T01:33:12Z</cp:lastPrinted>
  <dcterms:created xsi:type="dcterms:W3CDTF">2021-12-03T08:59:23Z</dcterms:created>
  <dcterms:modified xsi:type="dcterms:W3CDTF">2022-01-26T01:33:16Z</dcterms:modified>
  <cp:category/>
</cp:coreProperties>
</file>