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下水財政係\係フォルダ\財政経営課照会分\令和3年度\34    公営企業に係る経営比較分析表（令和２年度決算）の分析等について\"/>
    </mc:Choice>
  </mc:AlternateContent>
  <workbookProtection workbookAlgorithmName="SHA-512" workbookHashValue="v2cbifr5xbhS9WQ2U/QNNjDIhxbnRIbx4rkC21z/dh/XRfiE1KY6caaqbyrq4Di10X6U0dvapmdKrEOwozB+NQ==" workbookSaltValue="lcpBDBAwlyEbQe2Lvyt81A==" workbookSpinCount="100000" lockStructure="1"/>
  <bookViews>
    <workbookView xWindow="0" yWindow="0" windowWidth="15360" windowHeight="763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U6" i="5"/>
  <c r="BB8" i="4" s="1"/>
  <c r="T6" i="5"/>
  <c r="AT8" i="4" s="1"/>
  <c r="S6" i="5"/>
  <c r="AL8" i="4" s="1"/>
  <c r="R6" i="5"/>
  <c r="Q6" i="5"/>
  <c r="W10" i="4" s="1"/>
  <c r="P6" i="5"/>
  <c r="P10" i="4" s="1"/>
  <c r="O6" i="5"/>
  <c r="I10" i="4" s="1"/>
  <c r="N6" i="5"/>
  <c r="M6" i="5"/>
  <c r="L6" i="5"/>
  <c r="W8" i="4" s="1"/>
  <c r="K6" i="5"/>
  <c r="P8" i="4" s="1"/>
  <c r="J6" i="5"/>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E86" i="4"/>
  <c r="AL10" i="4"/>
  <c r="AD10" i="4"/>
  <c r="B10" i="4"/>
  <c r="AD8" i="4"/>
  <c r="I8" i="4"/>
  <c r="B8" i="4"/>
</calcChain>
</file>

<file path=xl/sharedStrings.xml><?xml version="1.0" encoding="utf-8"?>
<sst xmlns="http://schemas.openxmlformats.org/spreadsheetml/2006/main" count="236" uniqueCount="121">
  <si>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</si>
  <si>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</si>
  <si>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</si>
  <si>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</si>
  <si>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</si>
  <si>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</si>
  <si>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</si>
  <si>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</si>
  <si>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</si>
  <si>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</si>
  <si>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</si>
  <si>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</si>
  <si>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</si>
  <si>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</si>
  <si>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</si>
  <si>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</si>
  <si>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</si>
  <si>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</si>
  <si>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</si>
  <si>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</si>
  <si>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</si>
  <si>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</si>
  <si>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</si>
  <si>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</si>
  <si>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</si>
  <si>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</si>
  <si>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</si>
  <si>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</si>
  <si>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</si>
  <si>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</si>
  <si>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</si>
  <si>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</si>
  <si>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</si>
  <si>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</si>
  <si>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</si>
  <si>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</si>
  <si>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</si>
  <si>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</si>
  <si>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</si>
  <si>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</si>
  <si>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</si>
  <si>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</si>
  <si>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</si>
  <si>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</si>
  <si>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</si>
  <si>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</si>
  <si>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</si>
  <si>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</si>
  <si>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</si>
  <si>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</si>
  <si>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</si>
  <si>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</si>
  <si>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</si>
  <si>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</si>
  <si>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</si>
  <si>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</si>
  <si>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</si>
  <si>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</si>
  <si>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</si>
  <si>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</si>
  <si>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</si>
  <si>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</si>
  <si>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</si>
  <si>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</si>
  <si>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</si>
  <si>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</si>
  <si>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</si>
  <si>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</si>
  <si>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</si>
  <si>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</si>
  <si>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</si>
  <si>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</si>
  <si>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</si>
  <si>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</si>
  <si>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</si>
  <si>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</si>
  <si>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</si>
  <si>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</si>
  <si>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</si>
  <si>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</si>
  <si>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</si>
  <si>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</si>
  <si>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</si>
  <si>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</si>
  <si>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</si>
  <si>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</si>
  <si>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</si>
  <si>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</si>
  <si>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</si>
  <si>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</si>
  <si>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</si>
  <si>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</si>
  <si>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</si>
  <si>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</si>
  <si>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</si>
  <si>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</si>
  <si>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</si>
  <si>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</si>
  <si>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四日市市</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</si>
  <si>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</si>
  <si>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</si>
  <si>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</si>
  <si>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</si>
  <si>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</si>
  <si>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</si>
  <si>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</si>
  <si>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</si>
  <si>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</si>
  <si>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</si>
  <si>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</si>
  <si>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</si>
  <si>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</si>
  <si>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</si>
  <si>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</si>
  <si>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</si>
  <si>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</si>
  <si>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"R"dd</t>
    <phoneticPr fontId="4"/>
  </si>
  <si>
    <t>←書式設定</t>
    <rPh sb="1" eb="3">
      <t>ショシキ</t>
    </rPh>
    <rPh sb="3" eb="5">
      <t>セッテイ</t>
    </rPh>
    <phoneticPr fontId="4"/>
  </si>
  <si>
    <t>　③管渠改善率…事業開始はS53年度であり、法定耐用年数を超えた管渠がないため、更新を行っていない。
（※管路の法定耐用年数：50年）</t>
    <phoneticPr fontId="4"/>
  </si>
  <si>
    <t>　①収益的収支比率…収支差引差である一般会計繰入金は主に投資的経費である地方債元金償還に充てているため100%を下回っており、対前年度比2.41P減少している。今後も経費の削減に努める必要がある。
　④企業債残高対事業規模比率…地方債の元金償還は一般会計からの繰入金で賄っているためゼロとなっている。
　⑤経費回収率…維持管理費の減少に伴い前年度比0.54P増加しているものの、平均値より3.71P低い数値となっており、経費の削減に努める必要がある。
　⑥汚水処理原価…平均値より52.39円上回っており、経費の削減に努める必要がある。
　⑦施設利用率…一般的には高い数値が望まれており、対前年度比3.26P良化し、平均値より12.24P高い状態である。更新時に適正規模になるよう検討する。
　⑧水洗化率…対前年度比0.5Pの増加となり、平均値より8.88P高い数値となっている。さらなる水洗化率の向上に向けて積極的に取り組んでいく。</t>
    <rPh sb="73" eb="75">
      <t>ゲンショウ</t>
    </rPh>
    <rPh sb="165" eb="167">
      <t>ゲンショウ</t>
    </rPh>
    <rPh sb="179" eb="181">
      <t>ゾウカ</t>
    </rPh>
    <rPh sb="304" eb="306">
      <t>リョウカ</t>
    </rPh>
    <phoneticPr fontId="4"/>
  </si>
  <si>
    <t>　「1.経営の健全性・効率性」においては、①収益的収支比率⑥汚水処理原価で悪化となったが、その他については前年度よりも改善した。
　今後、処理区域内の人口減少や施設の老朽化により、経営状況がさらに厳しくなることが想定される。また、令和６年度に企業会計化を行うため、より一層効率的な事業運営を図り、更なる経費削減に努めるとともに水洗化率100%を目指していく。</t>
    <rPh sb="22" eb="25">
      <t>シュウエキテキ</t>
    </rPh>
    <rPh sb="25" eb="27">
      <t>シュウシ</t>
    </rPh>
    <rPh sb="27" eb="29">
      <t>ヒリツ</t>
    </rPh>
    <rPh sb="30" eb="32">
      <t>オスイ</t>
    </rPh>
    <rPh sb="32" eb="34">
      <t>ショリ</t>
    </rPh>
    <rPh sb="34" eb="36">
      <t>ゲンカ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</si>
</sst>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034-4F89-9B6C-77A55097D9FB}"/>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2.0499999999999998</c:v>
                </c:pt>
                <c:pt idx="1">
                  <c:v>0.01</c:v>
                </c:pt>
                <c:pt idx="2">
                  <c:v>0.01</c:v>
                </c:pt>
                <c:pt idx="3">
                  <c:v>0.02</c:v>
                </c:pt>
                <c:pt idx="4">
                  <c:v>0.25</c:v>
                </c:pt>
              </c:numCache>
            </c:numRef>
          </c:val>
          <c:smooth val="0"/>
          <c:extLst>
            <c:ext xmlns:c16="http://schemas.microsoft.com/office/drawing/2014/chart" uri="{C3380CC4-5D6E-409C-BE32-E72D297353CC}">
              <c16:uniqueId val="{00000001-1034-4F89-9B6C-77A55097D9FB}"/>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68.290000000000006</c:v>
                </c:pt>
                <c:pt idx="1">
                  <c:v>67.19</c:v>
                </c:pt>
                <c:pt idx="2">
                  <c:v>80.010000000000005</c:v>
                </c:pt>
                <c:pt idx="3">
                  <c:v>63.81</c:v>
                </c:pt>
                <c:pt idx="4">
                  <c:v>67.069999999999993</c:v>
                </c:pt>
              </c:numCache>
            </c:numRef>
          </c:val>
          <c:extLst>
            <c:ext xmlns:c16="http://schemas.microsoft.com/office/drawing/2014/chart" uri="{C3380CC4-5D6E-409C-BE32-E72D297353CC}">
              <c16:uniqueId val="{00000000-D87B-48A6-B71B-F0596C040347}"/>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60.65</c:v>
                </c:pt>
                <c:pt idx="1">
                  <c:v>51.75</c:v>
                </c:pt>
                <c:pt idx="2">
                  <c:v>50.68</c:v>
                </c:pt>
                <c:pt idx="3">
                  <c:v>50.14</c:v>
                </c:pt>
                <c:pt idx="4">
                  <c:v>54.83</c:v>
                </c:pt>
              </c:numCache>
            </c:numRef>
          </c:val>
          <c:smooth val="0"/>
          <c:extLst>
            <c:ext xmlns:c16="http://schemas.microsoft.com/office/drawing/2014/chart" uri="{C3380CC4-5D6E-409C-BE32-E72D297353CC}">
              <c16:uniqueId val="{00000001-D87B-48A6-B71B-F0596C040347}"/>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90.08</c:v>
                </c:pt>
                <c:pt idx="1">
                  <c:v>88.4</c:v>
                </c:pt>
                <c:pt idx="2">
                  <c:v>92.74</c:v>
                </c:pt>
                <c:pt idx="3">
                  <c:v>93.08</c:v>
                </c:pt>
                <c:pt idx="4">
                  <c:v>93.58</c:v>
                </c:pt>
              </c:numCache>
            </c:numRef>
          </c:val>
          <c:extLst>
            <c:ext xmlns:c16="http://schemas.microsoft.com/office/drawing/2014/chart" uri="{C3380CC4-5D6E-409C-BE32-E72D297353CC}">
              <c16:uniqueId val="{00000000-D98E-43AA-A7A3-FB7C17D1CDB8}"/>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84.58</c:v>
                </c:pt>
                <c:pt idx="1">
                  <c:v>84.84</c:v>
                </c:pt>
                <c:pt idx="2">
                  <c:v>84.86</c:v>
                </c:pt>
                <c:pt idx="3">
                  <c:v>84.98</c:v>
                </c:pt>
                <c:pt idx="4">
                  <c:v>84.7</c:v>
                </c:pt>
              </c:numCache>
            </c:numRef>
          </c:val>
          <c:smooth val="0"/>
          <c:extLst>
            <c:ext xmlns:c16="http://schemas.microsoft.com/office/drawing/2014/chart" uri="{C3380CC4-5D6E-409C-BE32-E72D297353CC}">
              <c16:uniqueId val="{00000001-D98E-43AA-A7A3-FB7C17D1CDB8}"/>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71.77</c:v>
                </c:pt>
                <c:pt idx="1">
                  <c:v>73.23</c:v>
                </c:pt>
                <c:pt idx="2">
                  <c:v>69.599999999999994</c:v>
                </c:pt>
                <c:pt idx="3">
                  <c:v>72.239999999999995</c:v>
                </c:pt>
                <c:pt idx="4">
                  <c:v>69.83</c:v>
                </c:pt>
              </c:numCache>
            </c:numRef>
          </c:val>
          <c:extLst>
            <c:ext xmlns:c16="http://schemas.microsoft.com/office/drawing/2014/chart" uri="{C3380CC4-5D6E-409C-BE32-E72D297353CC}">
              <c16:uniqueId val="{00000000-F7EE-4383-A71F-D03B80DB4981}"/>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7EE-4383-A71F-D03B80DB4981}"/>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896-4BAD-9112-3CF3EDDE8194}"/>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896-4BAD-9112-3CF3EDDE8194}"/>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40D-4595-9009-270AD89C8404}"/>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40D-4595-9009-270AD89C8404}"/>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BB4-4BFE-A055-BD59143E623A}"/>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BB4-4BFE-A055-BD59143E623A}"/>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C04-4296-A51D-66449ECED14A}"/>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C04-4296-A51D-66449ECED14A}"/>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1C3-47A7-8BEE-16EE57651AC6}"/>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974.93</c:v>
                </c:pt>
                <c:pt idx="1">
                  <c:v>855.8</c:v>
                </c:pt>
                <c:pt idx="2">
                  <c:v>789.46</c:v>
                </c:pt>
                <c:pt idx="3">
                  <c:v>826.83</c:v>
                </c:pt>
                <c:pt idx="4">
                  <c:v>867.83</c:v>
                </c:pt>
              </c:numCache>
            </c:numRef>
          </c:val>
          <c:smooth val="0"/>
          <c:extLst>
            <c:ext xmlns:c16="http://schemas.microsoft.com/office/drawing/2014/chart" uri="{C3380CC4-5D6E-409C-BE32-E72D297353CC}">
              <c16:uniqueId val="{00000001-A1C3-47A7-8BEE-16EE57651AC6}"/>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61.37</c:v>
                </c:pt>
                <c:pt idx="1">
                  <c:v>56.41</c:v>
                </c:pt>
                <c:pt idx="2">
                  <c:v>58.64</c:v>
                </c:pt>
                <c:pt idx="3">
                  <c:v>52.83</c:v>
                </c:pt>
                <c:pt idx="4">
                  <c:v>53.37</c:v>
                </c:pt>
              </c:numCache>
            </c:numRef>
          </c:val>
          <c:extLst>
            <c:ext xmlns:c16="http://schemas.microsoft.com/office/drawing/2014/chart" uri="{C3380CC4-5D6E-409C-BE32-E72D297353CC}">
              <c16:uniqueId val="{00000000-4B7D-4653-9B38-0BB061641A61}"/>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55.32</c:v>
                </c:pt>
                <c:pt idx="1">
                  <c:v>59.8</c:v>
                </c:pt>
                <c:pt idx="2">
                  <c:v>57.77</c:v>
                </c:pt>
                <c:pt idx="3">
                  <c:v>57.31</c:v>
                </c:pt>
                <c:pt idx="4">
                  <c:v>57.08</c:v>
                </c:pt>
              </c:numCache>
            </c:numRef>
          </c:val>
          <c:smooth val="0"/>
          <c:extLst>
            <c:ext xmlns:c16="http://schemas.microsoft.com/office/drawing/2014/chart" uri="{C3380CC4-5D6E-409C-BE32-E72D297353CC}">
              <c16:uniqueId val="{00000001-4B7D-4653-9B38-0BB061641A61}"/>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253.11</c:v>
                </c:pt>
                <c:pt idx="1">
                  <c:v>279.54000000000002</c:v>
                </c:pt>
                <c:pt idx="2">
                  <c:v>304.77999999999997</c:v>
                </c:pt>
                <c:pt idx="3">
                  <c:v>309.22000000000003</c:v>
                </c:pt>
                <c:pt idx="4">
                  <c:v>327.38</c:v>
                </c:pt>
              </c:numCache>
            </c:numRef>
          </c:val>
          <c:extLst>
            <c:ext xmlns:c16="http://schemas.microsoft.com/office/drawing/2014/chart" uri="{C3380CC4-5D6E-409C-BE32-E72D297353CC}">
              <c16:uniqueId val="{00000000-369F-49FA-BE81-7495946555E0}"/>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283.17</c:v>
                </c:pt>
                <c:pt idx="1">
                  <c:v>263.76</c:v>
                </c:pt>
                <c:pt idx="2">
                  <c:v>274.35000000000002</c:v>
                </c:pt>
                <c:pt idx="3">
                  <c:v>273.52</c:v>
                </c:pt>
                <c:pt idx="4">
                  <c:v>274.99</c:v>
                </c:pt>
              </c:numCache>
            </c:numRef>
          </c:val>
          <c:smooth val="0"/>
          <c:extLst>
            <c:ext xmlns:c16="http://schemas.microsoft.com/office/drawing/2014/chart" uri="{C3380CC4-5D6E-409C-BE32-E72D297353CC}">
              <c16:uniqueId val="{00000001-369F-49FA-BE81-7495946555E0}"/>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【832.52】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【86.60】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【54.84】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【253.04】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G61"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5" t="str">
        <f>データ!H6</f>
        <v>三重県　四日市市</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5" t="s">
        <v>1</v>
      </c>
      <c r="C7" s="65"/>
      <c r="D7" s="65"/>
      <c r="E7" s="65"/>
      <c r="F7" s="65"/>
      <c r="G7" s="65"/>
      <c r="H7" s="65"/>
      <c r="I7" s="65" t="s">
        <v>2</v>
      </c>
      <c r="J7" s="65"/>
      <c r="K7" s="65"/>
      <c r="L7" s="65"/>
      <c r="M7" s="65"/>
      <c r="N7" s="65"/>
      <c r="O7" s="65"/>
      <c r="P7" s="65" t="s">
        <v>3</v>
      </c>
      <c r="Q7" s="65"/>
      <c r="R7" s="65"/>
      <c r="S7" s="65"/>
      <c r="T7" s="65"/>
      <c r="U7" s="65"/>
      <c r="V7" s="65"/>
      <c r="W7" s="65" t="s">
        <v>4</v>
      </c>
      <c r="X7" s="65"/>
      <c r="Y7" s="65"/>
      <c r="Z7" s="65"/>
      <c r="AA7" s="65"/>
      <c r="AB7" s="65"/>
      <c r="AC7" s="65"/>
      <c r="AD7" s="65" t="s">
        <v>5</v>
      </c>
      <c r="AE7" s="65"/>
      <c r="AF7" s="65"/>
      <c r="AG7" s="65"/>
      <c r="AH7" s="65"/>
      <c r="AI7" s="65"/>
      <c r="AJ7" s="65"/>
      <c r="AK7" s="3"/>
      <c r="AL7" s="65" t="s">
        <v>6</v>
      </c>
      <c r="AM7" s="65"/>
      <c r="AN7" s="65"/>
      <c r="AO7" s="65"/>
      <c r="AP7" s="65"/>
      <c r="AQ7" s="65"/>
      <c r="AR7" s="65"/>
      <c r="AS7" s="65"/>
      <c r="AT7" s="65" t="s">
        <v>7</v>
      </c>
      <c r="AU7" s="65"/>
      <c r="AV7" s="65"/>
      <c r="AW7" s="65"/>
      <c r="AX7" s="65"/>
      <c r="AY7" s="65"/>
      <c r="AZ7" s="65"/>
      <c r="BA7" s="65"/>
      <c r="BB7" s="65" t="s">
        <v>8</v>
      </c>
      <c r="BC7" s="65"/>
      <c r="BD7" s="65"/>
      <c r="BE7" s="65"/>
      <c r="BF7" s="65"/>
      <c r="BG7" s="65"/>
      <c r="BH7" s="65"/>
      <c r="BI7" s="65"/>
      <c r="BJ7" s="3"/>
      <c r="BK7" s="3"/>
      <c r="BL7" s="4" t="s">
        <v>9</v>
      </c>
      <c r="BM7" s="5"/>
      <c r="BN7" s="5"/>
      <c r="BO7" s="5"/>
      <c r="BP7" s="5"/>
      <c r="BQ7" s="5"/>
      <c r="BR7" s="5"/>
      <c r="BS7" s="5"/>
      <c r="BT7" s="5"/>
      <c r="BU7" s="5"/>
      <c r="BV7" s="5"/>
      <c r="BW7" s="5"/>
      <c r="BX7" s="5"/>
      <c r="BY7" s="6"/>
    </row>
    <row r="8" spans="1:78" ht="18.75" customHeight="1" x14ac:dyDescent="0.15">
      <c r="A8" s="2"/>
      <c r="B8" s="72" t="str">
        <f>データ!I6</f>
        <v>法非適用</v>
      </c>
      <c r="C8" s="72"/>
      <c r="D8" s="72"/>
      <c r="E8" s="72"/>
      <c r="F8" s="72"/>
      <c r="G8" s="72"/>
      <c r="H8" s="72"/>
      <c r="I8" s="72" t="str">
        <f>データ!J6</f>
        <v>下水道事業</v>
      </c>
      <c r="J8" s="72"/>
      <c r="K8" s="72"/>
      <c r="L8" s="72"/>
      <c r="M8" s="72"/>
      <c r="N8" s="72"/>
      <c r="O8" s="72"/>
      <c r="P8" s="72" t="str">
        <f>データ!K6</f>
        <v>農業集落排水</v>
      </c>
      <c r="Q8" s="72"/>
      <c r="R8" s="72"/>
      <c r="S8" s="72"/>
      <c r="T8" s="72"/>
      <c r="U8" s="72"/>
      <c r="V8" s="72"/>
      <c r="W8" s="72" t="str">
        <f>データ!L6</f>
        <v>F2</v>
      </c>
      <c r="X8" s="72"/>
      <c r="Y8" s="72"/>
      <c r="Z8" s="72"/>
      <c r="AA8" s="72"/>
      <c r="AB8" s="72"/>
      <c r="AC8" s="72"/>
      <c r="AD8" s="73" t="str">
        <f>データ!$M$6</f>
        <v>非設置</v>
      </c>
      <c r="AE8" s="73"/>
      <c r="AF8" s="73"/>
      <c r="AG8" s="73"/>
      <c r="AH8" s="73"/>
      <c r="AI8" s="73"/>
      <c r="AJ8" s="73"/>
      <c r="AK8" s="3"/>
      <c r="AL8" s="69">
        <f>データ!S6</f>
        <v>311347</v>
      </c>
      <c r="AM8" s="69"/>
      <c r="AN8" s="69"/>
      <c r="AO8" s="69"/>
      <c r="AP8" s="69"/>
      <c r="AQ8" s="69"/>
      <c r="AR8" s="69"/>
      <c r="AS8" s="69"/>
      <c r="AT8" s="68">
        <f>データ!T6</f>
        <v>206.52</v>
      </c>
      <c r="AU8" s="68"/>
      <c r="AV8" s="68"/>
      <c r="AW8" s="68"/>
      <c r="AX8" s="68"/>
      <c r="AY8" s="68"/>
      <c r="AZ8" s="68"/>
      <c r="BA8" s="68"/>
      <c r="BB8" s="68">
        <f>データ!U6</f>
        <v>1507.59</v>
      </c>
      <c r="BC8" s="68"/>
      <c r="BD8" s="68"/>
      <c r="BE8" s="68"/>
      <c r="BF8" s="68"/>
      <c r="BG8" s="68"/>
      <c r="BH8" s="68"/>
      <c r="BI8" s="68"/>
      <c r="BJ8" s="3"/>
      <c r="BK8" s="3"/>
      <c r="BL8" s="70" t="s">
        <v>10</v>
      </c>
      <c r="BM8" s="71"/>
      <c r="BN8" s="7" t="s">
        <v>11</v>
      </c>
      <c r="BO8" s="8"/>
      <c r="BP8" s="8"/>
      <c r="BQ8" s="8"/>
      <c r="BR8" s="8"/>
      <c r="BS8" s="8"/>
      <c r="BT8" s="8"/>
      <c r="BU8" s="8"/>
      <c r="BV8" s="8"/>
      <c r="BW8" s="8"/>
      <c r="BX8" s="8"/>
      <c r="BY8" s="9"/>
    </row>
    <row r="9" spans="1:78" ht="18.75" customHeight="1" x14ac:dyDescent="0.15">
      <c r="A9" s="2"/>
      <c r="B9" s="65" t="s">
        <v>12</v>
      </c>
      <c r="C9" s="65"/>
      <c r="D9" s="65"/>
      <c r="E9" s="65"/>
      <c r="F9" s="65"/>
      <c r="G9" s="65"/>
      <c r="H9" s="65"/>
      <c r="I9" s="65" t="s">
        <v>13</v>
      </c>
      <c r="J9" s="65"/>
      <c r="K9" s="65"/>
      <c r="L9" s="65"/>
      <c r="M9" s="65"/>
      <c r="N9" s="65"/>
      <c r="O9" s="65"/>
      <c r="P9" s="65" t="s">
        <v>14</v>
      </c>
      <c r="Q9" s="65"/>
      <c r="R9" s="65"/>
      <c r="S9" s="65"/>
      <c r="T9" s="65"/>
      <c r="U9" s="65"/>
      <c r="V9" s="65"/>
      <c r="W9" s="65" t="s">
        <v>15</v>
      </c>
      <c r="X9" s="65"/>
      <c r="Y9" s="65"/>
      <c r="Z9" s="65"/>
      <c r="AA9" s="65"/>
      <c r="AB9" s="65"/>
      <c r="AC9" s="65"/>
      <c r="AD9" s="65" t="s">
        <v>16</v>
      </c>
      <c r="AE9" s="65"/>
      <c r="AF9" s="65"/>
      <c r="AG9" s="65"/>
      <c r="AH9" s="65"/>
      <c r="AI9" s="65"/>
      <c r="AJ9" s="65"/>
      <c r="AK9" s="3"/>
      <c r="AL9" s="65" t="s">
        <v>17</v>
      </c>
      <c r="AM9" s="65"/>
      <c r="AN9" s="65"/>
      <c r="AO9" s="65"/>
      <c r="AP9" s="65"/>
      <c r="AQ9" s="65"/>
      <c r="AR9" s="65"/>
      <c r="AS9" s="65"/>
      <c r="AT9" s="65" t="s">
        <v>18</v>
      </c>
      <c r="AU9" s="65"/>
      <c r="AV9" s="65"/>
      <c r="AW9" s="65"/>
      <c r="AX9" s="65"/>
      <c r="AY9" s="65"/>
      <c r="AZ9" s="65"/>
      <c r="BA9" s="65"/>
      <c r="BB9" s="65" t="s">
        <v>19</v>
      </c>
      <c r="BC9" s="65"/>
      <c r="BD9" s="65"/>
      <c r="BE9" s="65"/>
      <c r="BF9" s="65"/>
      <c r="BG9" s="65"/>
      <c r="BH9" s="65"/>
      <c r="BI9" s="65"/>
      <c r="BJ9" s="3"/>
      <c r="BK9" s="3"/>
      <c r="BL9" s="66" t="s">
        <v>20</v>
      </c>
      <c r="BM9" s="67"/>
      <c r="BN9" s="10" t="s">
        <v>21</v>
      </c>
      <c r="BO9" s="11"/>
      <c r="BP9" s="11"/>
      <c r="BQ9" s="11"/>
      <c r="BR9" s="11"/>
      <c r="BS9" s="11"/>
      <c r="BT9" s="11"/>
      <c r="BU9" s="11"/>
      <c r="BV9" s="11"/>
      <c r="BW9" s="11"/>
      <c r="BX9" s="11"/>
      <c r="BY9" s="12"/>
    </row>
    <row r="10" spans="1:78" ht="18.75" customHeight="1" x14ac:dyDescent="0.15">
      <c r="A10" s="2"/>
      <c r="B10" s="68" t="str">
        <f>データ!N6</f>
        <v>-</v>
      </c>
      <c r="C10" s="68"/>
      <c r="D10" s="68"/>
      <c r="E10" s="68"/>
      <c r="F10" s="68"/>
      <c r="G10" s="68"/>
      <c r="H10" s="68"/>
      <c r="I10" s="68" t="str">
        <f>データ!O6</f>
        <v>該当数値なし</v>
      </c>
      <c r="J10" s="68"/>
      <c r="K10" s="68"/>
      <c r="L10" s="68"/>
      <c r="M10" s="68"/>
      <c r="N10" s="68"/>
      <c r="O10" s="68"/>
      <c r="P10" s="68">
        <f>データ!P6</f>
        <v>2.04</v>
      </c>
      <c r="Q10" s="68"/>
      <c r="R10" s="68"/>
      <c r="S10" s="68"/>
      <c r="T10" s="68"/>
      <c r="U10" s="68"/>
      <c r="V10" s="68"/>
      <c r="W10" s="68">
        <f>データ!Q6</f>
        <v>90.91</v>
      </c>
      <c r="X10" s="68"/>
      <c r="Y10" s="68"/>
      <c r="Z10" s="68"/>
      <c r="AA10" s="68"/>
      <c r="AB10" s="68"/>
      <c r="AC10" s="68"/>
      <c r="AD10" s="69">
        <f>データ!R6</f>
        <v>3850</v>
      </c>
      <c r="AE10" s="69"/>
      <c r="AF10" s="69"/>
      <c r="AG10" s="69"/>
      <c r="AH10" s="69"/>
      <c r="AI10" s="69"/>
      <c r="AJ10" s="69"/>
      <c r="AK10" s="2"/>
      <c r="AL10" s="69">
        <f>データ!V6</f>
        <v>6322</v>
      </c>
      <c r="AM10" s="69"/>
      <c r="AN10" s="69"/>
      <c r="AO10" s="69"/>
      <c r="AP10" s="69"/>
      <c r="AQ10" s="69"/>
      <c r="AR10" s="69"/>
      <c r="AS10" s="69"/>
      <c r="AT10" s="68">
        <f>データ!W6</f>
        <v>3.02</v>
      </c>
      <c r="AU10" s="68"/>
      <c r="AV10" s="68"/>
      <c r="AW10" s="68"/>
      <c r="AX10" s="68"/>
      <c r="AY10" s="68"/>
      <c r="AZ10" s="68"/>
      <c r="BA10" s="68"/>
      <c r="BB10" s="68">
        <f>データ!X6</f>
        <v>2093.38</v>
      </c>
      <c r="BC10" s="68"/>
      <c r="BD10" s="68"/>
      <c r="BE10" s="68"/>
      <c r="BF10" s="68"/>
      <c r="BG10" s="68"/>
      <c r="BH10" s="68"/>
      <c r="BI10" s="68"/>
      <c r="BJ10" s="2"/>
      <c r="BK10" s="2"/>
      <c r="BL10" s="58" t="s">
        <v>22</v>
      </c>
      <c r="BM10" s="5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24</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25</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52" t="s">
        <v>26</v>
      </c>
      <c r="BM14" s="53"/>
      <c r="BN14" s="53"/>
      <c r="BO14" s="53"/>
      <c r="BP14" s="53"/>
      <c r="BQ14" s="53"/>
      <c r="BR14" s="53"/>
      <c r="BS14" s="53"/>
      <c r="BT14" s="53"/>
      <c r="BU14" s="53"/>
      <c r="BV14" s="53"/>
      <c r="BW14" s="53"/>
      <c r="BX14" s="53"/>
      <c r="BY14" s="53"/>
      <c r="BZ14" s="54"/>
    </row>
    <row r="15" spans="1:78" ht="13.5" customHeight="1" x14ac:dyDescent="0.15">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3" t="s">
        <v>119</v>
      </c>
      <c r="BM16" s="44"/>
      <c r="BN16" s="44"/>
      <c r="BO16" s="44"/>
      <c r="BP16" s="44"/>
      <c r="BQ16" s="44"/>
      <c r="BR16" s="44"/>
      <c r="BS16" s="44"/>
      <c r="BT16" s="44"/>
      <c r="BU16" s="44"/>
      <c r="BV16" s="44"/>
      <c r="BW16" s="44"/>
      <c r="BX16" s="44"/>
      <c r="BY16" s="44"/>
      <c r="BZ16" s="4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3"/>
      <c r="BM17" s="44"/>
      <c r="BN17" s="44"/>
      <c r="BO17" s="44"/>
      <c r="BP17" s="44"/>
      <c r="BQ17" s="44"/>
      <c r="BR17" s="44"/>
      <c r="BS17" s="44"/>
      <c r="BT17" s="44"/>
      <c r="BU17" s="44"/>
      <c r="BV17" s="44"/>
      <c r="BW17" s="44"/>
      <c r="BX17" s="44"/>
      <c r="BY17" s="44"/>
      <c r="BZ17" s="4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3"/>
      <c r="BM18" s="44"/>
      <c r="BN18" s="44"/>
      <c r="BO18" s="44"/>
      <c r="BP18" s="44"/>
      <c r="BQ18" s="44"/>
      <c r="BR18" s="44"/>
      <c r="BS18" s="44"/>
      <c r="BT18" s="44"/>
      <c r="BU18" s="44"/>
      <c r="BV18" s="44"/>
      <c r="BW18" s="44"/>
      <c r="BX18" s="44"/>
      <c r="BY18" s="44"/>
      <c r="BZ18" s="4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3"/>
      <c r="BM19" s="44"/>
      <c r="BN19" s="44"/>
      <c r="BO19" s="44"/>
      <c r="BP19" s="44"/>
      <c r="BQ19" s="44"/>
      <c r="BR19" s="44"/>
      <c r="BS19" s="44"/>
      <c r="BT19" s="44"/>
      <c r="BU19" s="44"/>
      <c r="BV19" s="44"/>
      <c r="BW19" s="44"/>
      <c r="BX19" s="44"/>
      <c r="BY19" s="44"/>
      <c r="BZ19" s="4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3"/>
      <c r="BM20" s="44"/>
      <c r="BN20" s="44"/>
      <c r="BO20" s="44"/>
      <c r="BP20" s="44"/>
      <c r="BQ20" s="44"/>
      <c r="BR20" s="44"/>
      <c r="BS20" s="44"/>
      <c r="BT20" s="44"/>
      <c r="BU20" s="44"/>
      <c r="BV20" s="44"/>
      <c r="BW20" s="44"/>
      <c r="BX20" s="44"/>
      <c r="BY20" s="44"/>
      <c r="BZ20" s="4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3"/>
      <c r="BM21" s="44"/>
      <c r="BN21" s="44"/>
      <c r="BO21" s="44"/>
      <c r="BP21" s="44"/>
      <c r="BQ21" s="44"/>
      <c r="BR21" s="44"/>
      <c r="BS21" s="44"/>
      <c r="BT21" s="44"/>
      <c r="BU21" s="44"/>
      <c r="BV21" s="44"/>
      <c r="BW21" s="44"/>
      <c r="BX21" s="44"/>
      <c r="BY21" s="44"/>
      <c r="BZ21" s="4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3"/>
      <c r="BM22" s="44"/>
      <c r="BN22" s="44"/>
      <c r="BO22" s="44"/>
      <c r="BP22" s="44"/>
      <c r="BQ22" s="44"/>
      <c r="BR22" s="44"/>
      <c r="BS22" s="44"/>
      <c r="BT22" s="44"/>
      <c r="BU22" s="44"/>
      <c r="BV22" s="44"/>
      <c r="BW22" s="44"/>
      <c r="BX22" s="44"/>
      <c r="BY22" s="44"/>
      <c r="BZ22" s="4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3"/>
      <c r="BM23" s="44"/>
      <c r="BN23" s="44"/>
      <c r="BO23" s="44"/>
      <c r="BP23" s="44"/>
      <c r="BQ23" s="44"/>
      <c r="BR23" s="44"/>
      <c r="BS23" s="44"/>
      <c r="BT23" s="44"/>
      <c r="BU23" s="44"/>
      <c r="BV23" s="44"/>
      <c r="BW23" s="44"/>
      <c r="BX23" s="44"/>
      <c r="BY23" s="44"/>
      <c r="BZ23" s="4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3"/>
      <c r="BM24" s="44"/>
      <c r="BN24" s="44"/>
      <c r="BO24" s="44"/>
      <c r="BP24" s="44"/>
      <c r="BQ24" s="44"/>
      <c r="BR24" s="44"/>
      <c r="BS24" s="44"/>
      <c r="BT24" s="44"/>
      <c r="BU24" s="44"/>
      <c r="BV24" s="44"/>
      <c r="BW24" s="44"/>
      <c r="BX24" s="44"/>
      <c r="BY24" s="44"/>
      <c r="BZ24" s="4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3"/>
      <c r="BM25" s="44"/>
      <c r="BN25" s="44"/>
      <c r="BO25" s="44"/>
      <c r="BP25" s="44"/>
      <c r="BQ25" s="44"/>
      <c r="BR25" s="44"/>
      <c r="BS25" s="44"/>
      <c r="BT25" s="44"/>
      <c r="BU25" s="44"/>
      <c r="BV25" s="44"/>
      <c r="BW25" s="44"/>
      <c r="BX25" s="44"/>
      <c r="BY25" s="44"/>
      <c r="BZ25" s="4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3"/>
      <c r="BM26" s="44"/>
      <c r="BN26" s="44"/>
      <c r="BO26" s="44"/>
      <c r="BP26" s="44"/>
      <c r="BQ26" s="44"/>
      <c r="BR26" s="44"/>
      <c r="BS26" s="44"/>
      <c r="BT26" s="44"/>
      <c r="BU26" s="44"/>
      <c r="BV26" s="44"/>
      <c r="BW26" s="44"/>
      <c r="BX26" s="44"/>
      <c r="BY26" s="44"/>
      <c r="BZ26" s="4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3"/>
      <c r="BM27" s="44"/>
      <c r="BN27" s="44"/>
      <c r="BO27" s="44"/>
      <c r="BP27" s="44"/>
      <c r="BQ27" s="44"/>
      <c r="BR27" s="44"/>
      <c r="BS27" s="44"/>
      <c r="BT27" s="44"/>
      <c r="BU27" s="44"/>
      <c r="BV27" s="44"/>
      <c r="BW27" s="44"/>
      <c r="BX27" s="44"/>
      <c r="BY27" s="44"/>
      <c r="BZ27" s="4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3"/>
      <c r="BM28" s="44"/>
      <c r="BN28" s="44"/>
      <c r="BO28" s="44"/>
      <c r="BP28" s="44"/>
      <c r="BQ28" s="44"/>
      <c r="BR28" s="44"/>
      <c r="BS28" s="44"/>
      <c r="BT28" s="44"/>
      <c r="BU28" s="44"/>
      <c r="BV28" s="44"/>
      <c r="BW28" s="44"/>
      <c r="BX28" s="44"/>
      <c r="BY28" s="44"/>
      <c r="BZ28" s="4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3"/>
      <c r="BM29" s="44"/>
      <c r="BN29" s="44"/>
      <c r="BO29" s="44"/>
      <c r="BP29" s="44"/>
      <c r="BQ29" s="44"/>
      <c r="BR29" s="44"/>
      <c r="BS29" s="44"/>
      <c r="BT29" s="44"/>
      <c r="BU29" s="44"/>
      <c r="BV29" s="44"/>
      <c r="BW29" s="44"/>
      <c r="BX29" s="44"/>
      <c r="BY29" s="44"/>
      <c r="BZ29" s="4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3"/>
      <c r="BM30" s="44"/>
      <c r="BN30" s="44"/>
      <c r="BO30" s="44"/>
      <c r="BP30" s="44"/>
      <c r="BQ30" s="44"/>
      <c r="BR30" s="44"/>
      <c r="BS30" s="44"/>
      <c r="BT30" s="44"/>
      <c r="BU30" s="44"/>
      <c r="BV30" s="44"/>
      <c r="BW30" s="44"/>
      <c r="BX30" s="44"/>
      <c r="BY30" s="44"/>
      <c r="BZ30" s="4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3"/>
      <c r="BM31" s="44"/>
      <c r="BN31" s="44"/>
      <c r="BO31" s="44"/>
      <c r="BP31" s="44"/>
      <c r="BQ31" s="44"/>
      <c r="BR31" s="44"/>
      <c r="BS31" s="44"/>
      <c r="BT31" s="44"/>
      <c r="BU31" s="44"/>
      <c r="BV31" s="44"/>
      <c r="BW31" s="44"/>
      <c r="BX31" s="44"/>
      <c r="BY31" s="44"/>
      <c r="BZ31" s="4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3"/>
      <c r="BM32" s="44"/>
      <c r="BN32" s="44"/>
      <c r="BO32" s="44"/>
      <c r="BP32" s="44"/>
      <c r="BQ32" s="44"/>
      <c r="BR32" s="44"/>
      <c r="BS32" s="44"/>
      <c r="BT32" s="44"/>
      <c r="BU32" s="44"/>
      <c r="BV32" s="44"/>
      <c r="BW32" s="44"/>
      <c r="BX32" s="44"/>
      <c r="BY32" s="44"/>
      <c r="BZ32" s="4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3"/>
      <c r="BM33" s="44"/>
      <c r="BN33" s="44"/>
      <c r="BO33" s="44"/>
      <c r="BP33" s="44"/>
      <c r="BQ33" s="44"/>
      <c r="BR33" s="44"/>
      <c r="BS33" s="44"/>
      <c r="BT33" s="44"/>
      <c r="BU33" s="44"/>
      <c r="BV33" s="44"/>
      <c r="BW33" s="44"/>
      <c r="BX33" s="44"/>
      <c r="BY33" s="44"/>
      <c r="BZ33" s="4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3"/>
      <c r="BM34" s="44"/>
      <c r="BN34" s="44"/>
      <c r="BO34" s="44"/>
      <c r="BP34" s="44"/>
      <c r="BQ34" s="44"/>
      <c r="BR34" s="44"/>
      <c r="BS34" s="44"/>
      <c r="BT34" s="44"/>
      <c r="BU34" s="44"/>
      <c r="BV34" s="44"/>
      <c r="BW34" s="44"/>
      <c r="BX34" s="44"/>
      <c r="BY34" s="44"/>
      <c r="BZ34" s="4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3"/>
      <c r="BM35" s="44"/>
      <c r="BN35" s="44"/>
      <c r="BO35" s="44"/>
      <c r="BP35" s="44"/>
      <c r="BQ35" s="44"/>
      <c r="BR35" s="44"/>
      <c r="BS35" s="44"/>
      <c r="BT35" s="44"/>
      <c r="BU35" s="44"/>
      <c r="BV35" s="44"/>
      <c r="BW35" s="44"/>
      <c r="BX35" s="44"/>
      <c r="BY35" s="44"/>
      <c r="BZ35" s="4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3"/>
      <c r="BM36" s="44"/>
      <c r="BN36" s="44"/>
      <c r="BO36" s="44"/>
      <c r="BP36" s="44"/>
      <c r="BQ36" s="44"/>
      <c r="BR36" s="44"/>
      <c r="BS36" s="44"/>
      <c r="BT36" s="44"/>
      <c r="BU36" s="44"/>
      <c r="BV36" s="44"/>
      <c r="BW36" s="44"/>
      <c r="BX36" s="44"/>
      <c r="BY36" s="44"/>
      <c r="BZ36" s="4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3"/>
      <c r="BM37" s="44"/>
      <c r="BN37" s="44"/>
      <c r="BO37" s="44"/>
      <c r="BP37" s="44"/>
      <c r="BQ37" s="44"/>
      <c r="BR37" s="44"/>
      <c r="BS37" s="44"/>
      <c r="BT37" s="44"/>
      <c r="BU37" s="44"/>
      <c r="BV37" s="44"/>
      <c r="BW37" s="44"/>
      <c r="BX37" s="44"/>
      <c r="BY37" s="44"/>
      <c r="BZ37" s="4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3"/>
      <c r="BM38" s="44"/>
      <c r="BN38" s="44"/>
      <c r="BO38" s="44"/>
      <c r="BP38" s="44"/>
      <c r="BQ38" s="44"/>
      <c r="BR38" s="44"/>
      <c r="BS38" s="44"/>
      <c r="BT38" s="44"/>
      <c r="BU38" s="44"/>
      <c r="BV38" s="44"/>
      <c r="BW38" s="44"/>
      <c r="BX38" s="44"/>
      <c r="BY38" s="44"/>
      <c r="BZ38" s="4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3"/>
      <c r="BM39" s="44"/>
      <c r="BN39" s="44"/>
      <c r="BO39" s="44"/>
      <c r="BP39" s="44"/>
      <c r="BQ39" s="44"/>
      <c r="BR39" s="44"/>
      <c r="BS39" s="44"/>
      <c r="BT39" s="44"/>
      <c r="BU39" s="44"/>
      <c r="BV39" s="44"/>
      <c r="BW39" s="44"/>
      <c r="BX39" s="44"/>
      <c r="BY39" s="44"/>
      <c r="BZ39" s="4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3"/>
      <c r="BM40" s="44"/>
      <c r="BN40" s="44"/>
      <c r="BO40" s="44"/>
      <c r="BP40" s="44"/>
      <c r="BQ40" s="44"/>
      <c r="BR40" s="44"/>
      <c r="BS40" s="44"/>
      <c r="BT40" s="44"/>
      <c r="BU40" s="44"/>
      <c r="BV40" s="44"/>
      <c r="BW40" s="44"/>
      <c r="BX40" s="44"/>
      <c r="BY40" s="44"/>
      <c r="BZ40" s="4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3"/>
      <c r="BM41" s="44"/>
      <c r="BN41" s="44"/>
      <c r="BO41" s="44"/>
      <c r="BP41" s="44"/>
      <c r="BQ41" s="44"/>
      <c r="BR41" s="44"/>
      <c r="BS41" s="44"/>
      <c r="BT41" s="44"/>
      <c r="BU41" s="44"/>
      <c r="BV41" s="44"/>
      <c r="BW41" s="44"/>
      <c r="BX41" s="44"/>
      <c r="BY41" s="44"/>
      <c r="BZ41" s="4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3"/>
      <c r="BM42" s="44"/>
      <c r="BN42" s="44"/>
      <c r="BO42" s="44"/>
      <c r="BP42" s="44"/>
      <c r="BQ42" s="44"/>
      <c r="BR42" s="44"/>
      <c r="BS42" s="44"/>
      <c r="BT42" s="44"/>
      <c r="BU42" s="44"/>
      <c r="BV42" s="44"/>
      <c r="BW42" s="44"/>
      <c r="BX42" s="44"/>
      <c r="BY42" s="44"/>
      <c r="BZ42" s="4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3"/>
      <c r="BM43" s="44"/>
      <c r="BN43" s="44"/>
      <c r="BO43" s="44"/>
      <c r="BP43" s="44"/>
      <c r="BQ43" s="44"/>
      <c r="BR43" s="44"/>
      <c r="BS43" s="44"/>
      <c r="BT43" s="44"/>
      <c r="BU43" s="44"/>
      <c r="BV43" s="44"/>
      <c r="BW43" s="44"/>
      <c r="BX43" s="44"/>
      <c r="BY43" s="44"/>
      <c r="BZ43" s="4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6"/>
      <c r="BM44" s="47"/>
      <c r="BN44" s="47"/>
      <c r="BO44" s="47"/>
      <c r="BP44" s="47"/>
      <c r="BQ44" s="47"/>
      <c r="BR44" s="47"/>
      <c r="BS44" s="47"/>
      <c r="BT44" s="47"/>
      <c r="BU44" s="47"/>
      <c r="BV44" s="47"/>
      <c r="BW44" s="47"/>
      <c r="BX44" s="47"/>
      <c r="BY44" s="47"/>
      <c r="BZ44" s="4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27</v>
      </c>
      <c r="BM45" s="53"/>
      <c r="BN45" s="53"/>
      <c r="BO45" s="53"/>
      <c r="BP45" s="53"/>
      <c r="BQ45" s="53"/>
      <c r="BR45" s="53"/>
      <c r="BS45" s="53"/>
      <c r="BT45" s="53"/>
      <c r="BU45" s="53"/>
      <c r="BV45" s="53"/>
      <c r="BW45" s="53"/>
      <c r="BX45" s="53"/>
      <c r="BY45" s="53"/>
      <c r="BZ45" s="5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118</v>
      </c>
      <c r="BM47" s="44"/>
      <c r="BN47" s="44"/>
      <c r="BO47" s="44"/>
      <c r="BP47" s="44"/>
      <c r="BQ47" s="44"/>
      <c r="BR47" s="44"/>
      <c r="BS47" s="44"/>
      <c r="BT47" s="44"/>
      <c r="BU47" s="44"/>
      <c r="BV47" s="44"/>
      <c r="BW47" s="44"/>
      <c r="BX47" s="44"/>
      <c r="BY47" s="44"/>
      <c r="BZ47" s="4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15">
      <c r="A60" s="2"/>
      <c r="B60" s="49" t="s">
        <v>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15">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29</v>
      </c>
      <c r="BM64" s="53"/>
      <c r="BN64" s="53"/>
      <c r="BO64" s="53"/>
      <c r="BP64" s="53"/>
      <c r="BQ64" s="53"/>
      <c r="BR64" s="53"/>
      <c r="BS64" s="53"/>
      <c r="BT64" s="53"/>
      <c r="BU64" s="53"/>
      <c r="BV64" s="53"/>
      <c r="BW64" s="53"/>
      <c r="BX64" s="53"/>
      <c r="BY64" s="53"/>
      <c r="BZ64" s="5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3" t="s">
        <v>120</v>
      </c>
      <c r="BM66" s="44"/>
      <c r="BN66" s="44"/>
      <c r="BO66" s="44"/>
      <c r="BP66" s="44"/>
      <c r="BQ66" s="44"/>
      <c r="BR66" s="44"/>
      <c r="BS66" s="44"/>
      <c r="BT66" s="44"/>
      <c r="BU66" s="44"/>
      <c r="BV66" s="44"/>
      <c r="BW66" s="44"/>
      <c r="BX66" s="44"/>
      <c r="BY66" s="44"/>
      <c r="BZ66" s="4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3"/>
      <c r="BM67" s="44"/>
      <c r="BN67" s="44"/>
      <c r="BO67" s="44"/>
      <c r="BP67" s="44"/>
      <c r="BQ67" s="44"/>
      <c r="BR67" s="44"/>
      <c r="BS67" s="44"/>
      <c r="BT67" s="44"/>
      <c r="BU67" s="44"/>
      <c r="BV67" s="44"/>
      <c r="BW67" s="44"/>
      <c r="BX67" s="44"/>
      <c r="BY67" s="44"/>
      <c r="BZ67" s="4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3"/>
      <c r="BM68" s="44"/>
      <c r="BN68" s="44"/>
      <c r="BO68" s="44"/>
      <c r="BP68" s="44"/>
      <c r="BQ68" s="44"/>
      <c r="BR68" s="44"/>
      <c r="BS68" s="44"/>
      <c r="BT68" s="44"/>
      <c r="BU68" s="44"/>
      <c r="BV68" s="44"/>
      <c r="BW68" s="44"/>
      <c r="BX68" s="44"/>
      <c r="BY68" s="44"/>
      <c r="BZ68" s="4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3"/>
      <c r="BM69" s="44"/>
      <c r="BN69" s="44"/>
      <c r="BO69" s="44"/>
      <c r="BP69" s="44"/>
      <c r="BQ69" s="44"/>
      <c r="BR69" s="44"/>
      <c r="BS69" s="44"/>
      <c r="BT69" s="44"/>
      <c r="BU69" s="44"/>
      <c r="BV69" s="44"/>
      <c r="BW69" s="44"/>
      <c r="BX69" s="44"/>
      <c r="BY69" s="44"/>
      <c r="BZ69" s="4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3"/>
      <c r="BM70" s="44"/>
      <c r="BN70" s="44"/>
      <c r="BO70" s="44"/>
      <c r="BP70" s="44"/>
      <c r="BQ70" s="44"/>
      <c r="BR70" s="44"/>
      <c r="BS70" s="44"/>
      <c r="BT70" s="44"/>
      <c r="BU70" s="44"/>
      <c r="BV70" s="44"/>
      <c r="BW70" s="44"/>
      <c r="BX70" s="44"/>
      <c r="BY70" s="44"/>
      <c r="BZ70" s="4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3"/>
      <c r="BM71" s="44"/>
      <c r="BN71" s="44"/>
      <c r="BO71" s="44"/>
      <c r="BP71" s="44"/>
      <c r="BQ71" s="44"/>
      <c r="BR71" s="44"/>
      <c r="BS71" s="44"/>
      <c r="BT71" s="44"/>
      <c r="BU71" s="44"/>
      <c r="BV71" s="44"/>
      <c r="BW71" s="44"/>
      <c r="BX71" s="44"/>
      <c r="BY71" s="44"/>
      <c r="BZ71" s="4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3"/>
      <c r="BM72" s="44"/>
      <c r="BN72" s="44"/>
      <c r="BO72" s="44"/>
      <c r="BP72" s="44"/>
      <c r="BQ72" s="44"/>
      <c r="BR72" s="44"/>
      <c r="BS72" s="44"/>
      <c r="BT72" s="44"/>
      <c r="BU72" s="44"/>
      <c r="BV72" s="44"/>
      <c r="BW72" s="44"/>
      <c r="BX72" s="44"/>
      <c r="BY72" s="44"/>
      <c r="BZ72" s="4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3"/>
      <c r="BM73" s="44"/>
      <c r="BN73" s="44"/>
      <c r="BO73" s="44"/>
      <c r="BP73" s="44"/>
      <c r="BQ73" s="44"/>
      <c r="BR73" s="44"/>
      <c r="BS73" s="44"/>
      <c r="BT73" s="44"/>
      <c r="BU73" s="44"/>
      <c r="BV73" s="44"/>
      <c r="BW73" s="44"/>
      <c r="BX73" s="44"/>
      <c r="BY73" s="44"/>
      <c r="BZ73" s="4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3"/>
      <c r="BM74" s="44"/>
      <c r="BN74" s="44"/>
      <c r="BO74" s="44"/>
      <c r="BP74" s="44"/>
      <c r="BQ74" s="44"/>
      <c r="BR74" s="44"/>
      <c r="BS74" s="44"/>
      <c r="BT74" s="44"/>
      <c r="BU74" s="44"/>
      <c r="BV74" s="44"/>
      <c r="BW74" s="44"/>
      <c r="BX74" s="44"/>
      <c r="BY74" s="44"/>
      <c r="BZ74" s="4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3"/>
      <c r="BM75" s="44"/>
      <c r="BN75" s="44"/>
      <c r="BO75" s="44"/>
      <c r="BP75" s="44"/>
      <c r="BQ75" s="44"/>
      <c r="BR75" s="44"/>
      <c r="BS75" s="44"/>
      <c r="BT75" s="44"/>
      <c r="BU75" s="44"/>
      <c r="BV75" s="44"/>
      <c r="BW75" s="44"/>
      <c r="BX75" s="44"/>
      <c r="BY75" s="44"/>
      <c r="BZ75" s="4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3"/>
      <c r="BM76" s="44"/>
      <c r="BN76" s="44"/>
      <c r="BO76" s="44"/>
      <c r="BP76" s="44"/>
      <c r="BQ76" s="44"/>
      <c r="BR76" s="44"/>
      <c r="BS76" s="44"/>
      <c r="BT76" s="44"/>
      <c r="BU76" s="44"/>
      <c r="BV76" s="44"/>
      <c r="BW76" s="44"/>
      <c r="BX76" s="44"/>
      <c r="BY76" s="44"/>
      <c r="BZ76" s="4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3"/>
      <c r="BM77" s="44"/>
      <c r="BN77" s="44"/>
      <c r="BO77" s="44"/>
      <c r="BP77" s="44"/>
      <c r="BQ77" s="44"/>
      <c r="BR77" s="44"/>
      <c r="BS77" s="44"/>
      <c r="BT77" s="44"/>
      <c r="BU77" s="44"/>
      <c r="BV77" s="44"/>
      <c r="BW77" s="44"/>
      <c r="BX77" s="44"/>
      <c r="BY77" s="44"/>
      <c r="BZ77" s="4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3"/>
      <c r="BM78" s="44"/>
      <c r="BN78" s="44"/>
      <c r="BO78" s="44"/>
      <c r="BP78" s="44"/>
      <c r="BQ78" s="44"/>
      <c r="BR78" s="44"/>
      <c r="BS78" s="44"/>
      <c r="BT78" s="44"/>
      <c r="BU78" s="44"/>
      <c r="BV78" s="44"/>
      <c r="BW78" s="44"/>
      <c r="BX78" s="44"/>
      <c r="BY78" s="44"/>
      <c r="BZ78" s="4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3"/>
      <c r="BM79" s="44"/>
      <c r="BN79" s="44"/>
      <c r="BO79" s="44"/>
      <c r="BP79" s="44"/>
      <c r="BQ79" s="44"/>
      <c r="BR79" s="44"/>
      <c r="BS79" s="44"/>
      <c r="BT79" s="44"/>
      <c r="BU79" s="44"/>
      <c r="BV79" s="44"/>
      <c r="BW79" s="44"/>
      <c r="BX79" s="44"/>
      <c r="BY79" s="44"/>
      <c r="BZ79" s="4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3"/>
      <c r="BM80" s="44"/>
      <c r="BN80" s="44"/>
      <c r="BO80" s="44"/>
      <c r="BP80" s="44"/>
      <c r="BQ80" s="44"/>
      <c r="BR80" s="44"/>
      <c r="BS80" s="44"/>
      <c r="BT80" s="44"/>
      <c r="BU80" s="44"/>
      <c r="BV80" s="44"/>
      <c r="BW80" s="44"/>
      <c r="BX80" s="44"/>
      <c r="BY80" s="44"/>
      <c r="BZ80" s="4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3"/>
      <c r="BM81" s="44"/>
      <c r="BN81" s="44"/>
      <c r="BO81" s="44"/>
      <c r="BP81" s="44"/>
      <c r="BQ81" s="44"/>
      <c r="BR81" s="44"/>
      <c r="BS81" s="44"/>
      <c r="BT81" s="44"/>
      <c r="BU81" s="44"/>
      <c r="BV81" s="44"/>
      <c r="BW81" s="44"/>
      <c r="BX81" s="44"/>
      <c r="BY81" s="44"/>
      <c r="BZ81" s="4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6"/>
      <c r="BM82" s="47"/>
      <c r="BN82" s="47"/>
      <c r="BO82" s="47"/>
      <c r="BP82" s="47"/>
      <c r="BQ82" s="47"/>
      <c r="BR82" s="47"/>
      <c r="BS82" s="47"/>
      <c r="BT82" s="47"/>
      <c r="BU82" s="47"/>
      <c r="BV82" s="47"/>
      <c r="BW82" s="47"/>
      <c r="BX82" s="47"/>
      <c r="BY82" s="47"/>
      <c r="BZ82" s="48"/>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【832.52】</v>
      </c>
      <c r="I86" s="26" t="str">
        <f>データ!CA6</f>
        <v>【60.94】</v>
      </c>
      <c r="J86" s="26" t="str">
        <f>データ!CL6</f>
        <v>【253.04】</v>
      </c>
      <c r="K86" s="26" t="str">
        <f>データ!CW6</f>
        <v>【54.84】</v>
      </c>
      <c r="L86" s="26" t="str">
        <f>データ!DH6</f>
        <v>【86.60】</v>
      </c>
      <c r="M86" s="26" t="s">
        <v>44</v>
      </c>
      <c r="N86" s="26" t="s">
        <v>44</v>
      </c>
      <c r="O86" s="26" t="str">
        <f>データ!EO6</f>
        <v>【0.16】</v>
      </c>
    </row>
  </sheetData>
  <sheetProtection algorithmName="SHA-512" hashValue="W7MuvcOEec2irvEvPTfhhwjYA0d27LOelDOO7yJhdDxVTVDGCSe2um0hU0wTBFF49pHPrJvHgxgo9tyoTFy34A==" saltValue="TXFrKu4rgvYm+izZHRvrwg=="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77" t="s">
        <v>54</v>
      </c>
      <c r="I3" s="78"/>
      <c r="J3" s="78"/>
      <c r="K3" s="78"/>
      <c r="L3" s="78"/>
      <c r="M3" s="78"/>
      <c r="N3" s="78"/>
      <c r="O3" s="78"/>
      <c r="P3" s="78"/>
      <c r="Q3" s="78"/>
      <c r="R3" s="78"/>
      <c r="S3" s="78"/>
      <c r="T3" s="78"/>
      <c r="U3" s="78"/>
      <c r="V3" s="78"/>
      <c r="W3" s="78"/>
      <c r="X3" s="79"/>
      <c r="Y3" s="83" t="s">
        <v>55</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56</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57</v>
      </c>
      <c r="B4" s="30"/>
      <c r="C4" s="30"/>
      <c r="D4" s="30"/>
      <c r="E4" s="30"/>
      <c r="F4" s="30"/>
      <c r="G4" s="30"/>
      <c r="H4" s="80"/>
      <c r="I4" s="81"/>
      <c r="J4" s="81"/>
      <c r="K4" s="81"/>
      <c r="L4" s="81"/>
      <c r="M4" s="81"/>
      <c r="N4" s="81"/>
      <c r="O4" s="81"/>
      <c r="P4" s="81"/>
      <c r="Q4" s="81"/>
      <c r="R4" s="81"/>
      <c r="S4" s="81"/>
      <c r="T4" s="81"/>
      <c r="U4" s="81"/>
      <c r="V4" s="81"/>
      <c r="W4" s="81"/>
      <c r="X4" s="82"/>
      <c r="Y4" s="76" t="s">
        <v>58</v>
      </c>
      <c r="Z4" s="76"/>
      <c r="AA4" s="76"/>
      <c r="AB4" s="76"/>
      <c r="AC4" s="76"/>
      <c r="AD4" s="76"/>
      <c r="AE4" s="76"/>
      <c r="AF4" s="76"/>
      <c r="AG4" s="76"/>
      <c r="AH4" s="76"/>
      <c r="AI4" s="76"/>
      <c r="AJ4" s="76" t="s">
        <v>59</v>
      </c>
      <c r="AK4" s="76"/>
      <c r="AL4" s="76"/>
      <c r="AM4" s="76"/>
      <c r="AN4" s="76"/>
      <c r="AO4" s="76"/>
      <c r="AP4" s="76"/>
      <c r="AQ4" s="76"/>
      <c r="AR4" s="76"/>
      <c r="AS4" s="76"/>
      <c r="AT4" s="76"/>
      <c r="AU4" s="76" t="s">
        <v>60</v>
      </c>
      <c r="AV4" s="76"/>
      <c r="AW4" s="76"/>
      <c r="AX4" s="76"/>
      <c r="AY4" s="76"/>
      <c r="AZ4" s="76"/>
      <c r="BA4" s="76"/>
      <c r="BB4" s="76"/>
      <c r="BC4" s="76"/>
      <c r="BD4" s="76"/>
      <c r="BE4" s="76"/>
      <c r="BF4" s="76" t="s">
        <v>61</v>
      </c>
      <c r="BG4" s="76"/>
      <c r="BH4" s="76"/>
      <c r="BI4" s="76"/>
      <c r="BJ4" s="76"/>
      <c r="BK4" s="76"/>
      <c r="BL4" s="76"/>
      <c r="BM4" s="76"/>
      <c r="BN4" s="76"/>
      <c r="BO4" s="76"/>
      <c r="BP4" s="76"/>
      <c r="BQ4" s="76" t="s">
        <v>62</v>
      </c>
      <c r="BR4" s="76"/>
      <c r="BS4" s="76"/>
      <c r="BT4" s="76"/>
      <c r="BU4" s="76"/>
      <c r="BV4" s="76"/>
      <c r="BW4" s="76"/>
      <c r="BX4" s="76"/>
      <c r="BY4" s="76"/>
      <c r="BZ4" s="76"/>
      <c r="CA4" s="76"/>
      <c r="CB4" s="76" t="s">
        <v>63</v>
      </c>
      <c r="CC4" s="76"/>
      <c r="CD4" s="76"/>
      <c r="CE4" s="76"/>
      <c r="CF4" s="76"/>
      <c r="CG4" s="76"/>
      <c r="CH4" s="76"/>
      <c r="CI4" s="76"/>
      <c r="CJ4" s="76"/>
      <c r="CK4" s="76"/>
      <c r="CL4" s="76"/>
      <c r="CM4" s="76" t="s">
        <v>64</v>
      </c>
      <c r="CN4" s="76"/>
      <c r="CO4" s="76"/>
      <c r="CP4" s="76"/>
      <c r="CQ4" s="76"/>
      <c r="CR4" s="76"/>
      <c r="CS4" s="76"/>
      <c r="CT4" s="76"/>
      <c r="CU4" s="76"/>
      <c r="CV4" s="76"/>
      <c r="CW4" s="76"/>
      <c r="CX4" s="76" t="s">
        <v>65</v>
      </c>
      <c r="CY4" s="76"/>
      <c r="CZ4" s="76"/>
      <c r="DA4" s="76"/>
      <c r="DB4" s="76"/>
      <c r="DC4" s="76"/>
      <c r="DD4" s="76"/>
      <c r="DE4" s="76"/>
      <c r="DF4" s="76"/>
      <c r="DG4" s="76"/>
      <c r="DH4" s="76"/>
      <c r="DI4" s="76" t="s">
        <v>66</v>
      </c>
      <c r="DJ4" s="76"/>
      <c r="DK4" s="76"/>
      <c r="DL4" s="76"/>
      <c r="DM4" s="76"/>
      <c r="DN4" s="76"/>
      <c r="DO4" s="76"/>
      <c r="DP4" s="76"/>
      <c r="DQ4" s="76"/>
      <c r="DR4" s="76"/>
      <c r="DS4" s="76"/>
      <c r="DT4" s="76" t="s">
        <v>67</v>
      </c>
      <c r="DU4" s="76"/>
      <c r="DV4" s="76"/>
      <c r="DW4" s="76"/>
      <c r="DX4" s="76"/>
      <c r="DY4" s="76"/>
      <c r="DZ4" s="76"/>
      <c r="EA4" s="76"/>
      <c r="EB4" s="76"/>
      <c r="EC4" s="76"/>
      <c r="ED4" s="76"/>
      <c r="EE4" s="76" t="s">
        <v>68</v>
      </c>
      <c r="EF4" s="76"/>
      <c r="EG4" s="76"/>
      <c r="EH4" s="76"/>
      <c r="EI4" s="76"/>
      <c r="EJ4" s="76"/>
      <c r="EK4" s="76"/>
      <c r="EL4" s="76"/>
      <c r="EM4" s="76"/>
      <c r="EN4" s="76"/>
      <c r="EO4" s="76"/>
    </row>
    <row r="5" spans="1:145" x14ac:dyDescent="0.15">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15">
      <c r="A6" s="28" t="s">
        <v>97</v>
      </c>
      <c r="B6" s="33">
        <f>B7</f>
        <v>2020</v>
      </c>
      <c r="C6" s="33">
        <f t="shared" ref="C6:X6" si="3">C7</f>
        <v>242021</v>
      </c>
      <c r="D6" s="33">
        <f t="shared" si="3"/>
        <v>47</v>
      </c>
      <c r="E6" s="33">
        <f t="shared" si="3"/>
        <v>17</v>
      </c>
      <c r="F6" s="33">
        <f t="shared" si="3"/>
        <v>5</v>
      </c>
      <c r="G6" s="33">
        <f t="shared" si="3"/>
        <v>0</v>
      </c>
      <c r="H6" s="33" t="str">
        <f t="shared" si="3"/>
        <v>三重県　四日市市</v>
      </c>
      <c r="I6" s="33" t="str">
        <f t="shared" si="3"/>
        <v>法非適用</v>
      </c>
      <c r="J6" s="33" t="str">
        <f t="shared" si="3"/>
        <v>下水道事業</v>
      </c>
      <c r="K6" s="33" t="str">
        <f t="shared" si="3"/>
        <v>農業集落排水</v>
      </c>
      <c r="L6" s="33" t="str">
        <f t="shared" si="3"/>
        <v>F2</v>
      </c>
      <c r="M6" s="33" t="str">
        <f t="shared" si="3"/>
        <v>非設置</v>
      </c>
      <c r="N6" s="34" t="str">
        <f t="shared" si="3"/>
        <v>-</v>
      </c>
      <c r="O6" s="34" t="str">
        <f t="shared" si="3"/>
        <v>該当数値なし</v>
      </c>
      <c r="P6" s="34">
        <f t="shared" si="3"/>
        <v>2.04</v>
      </c>
      <c r="Q6" s="34">
        <f t="shared" si="3"/>
        <v>90.91</v>
      </c>
      <c r="R6" s="34">
        <f t="shared" si="3"/>
        <v>3850</v>
      </c>
      <c r="S6" s="34">
        <f t="shared" si="3"/>
        <v>311347</v>
      </c>
      <c r="T6" s="34">
        <f t="shared" si="3"/>
        <v>206.52</v>
      </c>
      <c r="U6" s="34">
        <f t="shared" si="3"/>
        <v>1507.59</v>
      </c>
      <c r="V6" s="34">
        <f t="shared" si="3"/>
        <v>6322</v>
      </c>
      <c r="W6" s="34">
        <f t="shared" si="3"/>
        <v>3.02</v>
      </c>
      <c r="X6" s="34">
        <f t="shared" si="3"/>
        <v>2093.38</v>
      </c>
      <c r="Y6" s="35">
        <f>IF(Y7="",NA(),Y7)</f>
        <v>71.77</v>
      </c>
      <c r="Z6" s="35">
        <f t="shared" ref="Z6:AH6" si="4">IF(Z7="",NA(),Z7)</f>
        <v>73.23</v>
      </c>
      <c r="AA6" s="35">
        <f t="shared" si="4"/>
        <v>69.599999999999994</v>
      </c>
      <c r="AB6" s="35">
        <f t="shared" si="4"/>
        <v>72.239999999999995</v>
      </c>
      <c r="AC6" s="35">
        <f t="shared" si="4"/>
        <v>69.83</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4">
        <f>IF(BF7="",NA(),BF7)</f>
        <v>0</v>
      </c>
      <c r="BG6" s="34">
        <f t="shared" ref="BG6:BO6" si="7">IF(BG7="",NA(),BG7)</f>
        <v>0</v>
      </c>
      <c r="BH6" s="34">
        <f t="shared" si="7"/>
        <v>0</v>
      </c>
      <c r="BI6" s="34">
        <f t="shared" si="7"/>
        <v>0</v>
      </c>
      <c r="BJ6" s="34">
        <f t="shared" si="7"/>
        <v>0</v>
      </c>
      <c r="BK6" s="35">
        <f t="shared" si="7"/>
        <v>974.93</v>
      </c>
      <c r="BL6" s="35">
        <f t="shared" si="7"/>
        <v>855.8</v>
      </c>
      <c r="BM6" s="35">
        <f t="shared" si="7"/>
        <v>789.46</v>
      </c>
      <c r="BN6" s="35">
        <f t="shared" si="7"/>
        <v>826.83</v>
      </c>
      <c r="BO6" s="35">
        <f t="shared" si="7"/>
        <v>867.83</v>
      </c>
      <c r="BP6" s="34" t="str">
        <f>IF(BP7="","",IF(BP7="-","【-】","【"&amp;SUBSTITUTE(TEXT(BP7,"#,##0.00"),"-","△")&amp;"】"))</f>
        <v>【832.52】</v>
      </c>
      <c r="BQ6" s="35">
        <f>IF(BQ7="",NA(),BQ7)</f>
        <v>61.37</v>
      </c>
      <c r="BR6" s="35">
        <f t="shared" ref="BR6:BZ6" si="8">IF(BR7="",NA(),BR7)</f>
        <v>56.41</v>
      </c>
      <c r="BS6" s="35">
        <f t="shared" si="8"/>
        <v>58.64</v>
      </c>
      <c r="BT6" s="35">
        <f t="shared" si="8"/>
        <v>52.83</v>
      </c>
      <c r="BU6" s="35">
        <f t="shared" si="8"/>
        <v>53.37</v>
      </c>
      <c r="BV6" s="35">
        <f t="shared" si="8"/>
        <v>55.32</v>
      </c>
      <c r="BW6" s="35">
        <f t="shared" si="8"/>
        <v>59.8</v>
      </c>
      <c r="BX6" s="35">
        <f t="shared" si="8"/>
        <v>57.77</v>
      </c>
      <c r="BY6" s="35">
        <f t="shared" si="8"/>
        <v>57.31</v>
      </c>
      <c r="BZ6" s="35">
        <f t="shared" si="8"/>
        <v>57.08</v>
      </c>
      <c r="CA6" s="34" t="str">
        <f>IF(CA7="","",IF(CA7="-","【-】","【"&amp;SUBSTITUTE(TEXT(CA7,"#,##0.00"),"-","△")&amp;"】"))</f>
        <v>【60.94】</v>
      </c>
      <c r="CB6" s="35">
        <f>IF(CB7="",NA(),CB7)</f>
        <v>253.11</v>
      </c>
      <c r="CC6" s="35">
        <f t="shared" ref="CC6:CK6" si="9">IF(CC7="",NA(),CC7)</f>
        <v>279.54000000000002</v>
      </c>
      <c r="CD6" s="35">
        <f t="shared" si="9"/>
        <v>304.77999999999997</v>
      </c>
      <c r="CE6" s="35">
        <f t="shared" si="9"/>
        <v>309.22000000000003</v>
      </c>
      <c r="CF6" s="35">
        <f t="shared" si="9"/>
        <v>327.38</v>
      </c>
      <c r="CG6" s="35">
        <f t="shared" si="9"/>
        <v>283.17</v>
      </c>
      <c r="CH6" s="35">
        <f t="shared" si="9"/>
        <v>263.76</v>
      </c>
      <c r="CI6" s="35">
        <f t="shared" si="9"/>
        <v>274.35000000000002</v>
      </c>
      <c r="CJ6" s="35">
        <f t="shared" si="9"/>
        <v>273.52</v>
      </c>
      <c r="CK6" s="35">
        <f t="shared" si="9"/>
        <v>274.99</v>
      </c>
      <c r="CL6" s="34" t="str">
        <f>IF(CL7="","",IF(CL7="-","【-】","【"&amp;SUBSTITUTE(TEXT(CL7,"#,##0.00"),"-","△")&amp;"】"))</f>
        <v>【253.04】</v>
      </c>
      <c r="CM6" s="35">
        <f>IF(CM7="",NA(),CM7)</f>
        <v>68.290000000000006</v>
      </c>
      <c r="CN6" s="35">
        <f t="shared" ref="CN6:CV6" si="10">IF(CN7="",NA(),CN7)</f>
        <v>67.19</v>
      </c>
      <c r="CO6" s="35">
        <f t="shared" si="10"/>
        <v>80.010000000000005</v>
      </c>
      <c r="CP6" s="35">
        <f t="shared" si="10"/>
        <v>63.81</v>
      </c>
      <c r="CQ6" s="35">
        <f t="shared" si="10"/>
        <v>67.069999999999993</v>
      </c>
      <c r="CR6" s="35">
        <f t="shared" si="10"/>
        <v>60.65</v>
      </c>
      <c r="CS6" s="35">
        <f t="shared" si="10"/>
        <v>51.75</v>
      </c>
      <c r="CT6" s="35">
        <f t="shared" si="10"/>
        <v>50.68</v>
      </c>
      <c r="CU6" s="35">
        <f t="shared" si="10"/>
        <v>50.14</v>
      </c>
      <c r="CV6" s="35">
        <f t="shared" si="10"/>
        <v>54.83</v>
      </c>
      <c r="CW6" s="34" t="str">
        <f>IF(CW7="","",IF(CW7="-","【-】","【"&amp;SUBSTITUTE(TEXT(CW7,"#,##0.00"),"-","△")&amp;"】"))</f>
        <v>【54.84】</v>
      </c>
      <c r="CX6" s="35">
        <f>IF(CX7="",NA(),CX7)</f>
        <v>90.08</v>
      </c>
      <c r="CY6" s="35">
        <f t="shared" ref="CY6:DG6" si="11">IF(CY7="",NA(),CY7)</f>
        <v>88.4</v>
      </c>
      <c r="CZ6" s="35">
        <f t="shared" si="11"/>
        <v>92.74</v>
      </c>
      <c r="DA6" s="35">
        <f t="shared" si="11"/>
        <v>93.08</v>
      </c>
      <c r="DB6" s="35">
        <f t="shared" si="11"/>
        <v>93.58</v>
      </c>
      <c r="DC6" s="35">
        <f t="shared" si="11"/>
        <v>84.58</v>
      </c>
      <c r="DD6" s="35">
        <f t="shared" si="11"/>
        <v>84.84</v>
      </c>
      <c r="DE6" s="35">
        <f t="shared" si="11"/>
        <v>84.86</v>
      </c>
      <c r="DF6" s="35">
        <f t="shared" si="11"/>
        <v>84.98</v>
      </c>
      <c r="DG6" s="35">
        <f t="shared" si="11"/>
        <v>84.7</v>
      </c>
      <c r="DH6" s="34" t="str">
        <f>IF(DH7="","",IF(DH7="-","【-】","【"&amp;SUBSTITUTE(TEXT(DH7,"#,##0.00"),"-","△")&amp;"】"))</f>
        <v>【86.60】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2.0499999999999998</v>
      </c>
      <c r="EK6" s="35">
        <f t="shared" si="14"/>
        <v>0.01</v>
      </c>
      <c r="EL6" s="35">
        <f t="shared" si="14"/>
        <v>0.01</v>
      </c>
      <c r="EM6" s="35">
        <f t="shared" si="14"/>
        <v>0.02</v>
      </c>
      <c r="EN6" s="35">
        <f t="shared" si="14"/>
        <v>0.25</v>
      </c>
      <c r="EO6" s="34" t="str">
        <f>IF(EO7="","",IF(EO7="-","【-】","【"&amp;SUBSTITUTE(TEXT(EO7,"#,##0.00"),"-","△")&amp;"】"))</f>
        <v>【0.16】</v>
      </c>
    </row>
    <row r="7" spans="1:145" s="36" customFormat="1" x14ac:dyDescent="0.15">
      <c r="A7" s="28"/>
      <c r="B7" s="37">
        <v>2020</v>
      </c>
      <c r="C7" s="37">
        <v>242021</v>
      </c>
      <c r="D7" s="37">
        <v>47</v>
      </c>
      <c r="E7" s="37">
        <v>17</v>
      </c>
      <c r="F7" s="37">
        <v>5</v>
      </c>
      <c r="G7" s="37">
        <v>0</v>
      </c>
      <c r="H7" s="37" t="s">
        <v>98</v>
      </c>
      <c r="I7" s="37" t="s">
        <v>99</v>
      </c>
      <c r="J7" s="37" t="s">
        <v>100</v>
      </c>
      <c r="K7" s="37" t="s">
        <v>101</v>
      </c>
      <c r="L7" s="37" t="s">
        <v>102</v>
      </c>
      <c r="M7" s="37" t="s">
        <v>103</v>
      </c>
      <c r="N7" s="38" t="s">
        <v>104</v>
      </c>
      <c r="O7" s="38" t="s">
        <v>105</v>
      </c>
      <c r="P7" s="38">
        <v>2.04</v>
      </c>
      <c r="Q7" s="38">
        <v>90.91</v>
      </c>
      <c r="R7" s="38">
        <v>3850</v>
      </c>
      <c r="S7" s="38">
        <v>311347</v>
      </c>
      <c r="T7" s="38">
        <v>206.52</v>
      </c>
      <c r="U7" s="38">
        <v>1507.59</v>
      </c>
      <c r="V7" s="38">
        <v>6322</v>
      </c>
      <c r="W7" s="38">
        <v>3.02</v>
      </c>
      <c r="X7" s="38">
        <v>2093.38</v>
      </c>
      <c r="Y7" s="38">
        <v>71.77</v>
      </c>
      <c r="Z7" s="38">
        <v>73.23</v>
      </c>
      <c r="AA7" s="38">
        <v>69.599999999999994</v>
      </c>
      <c r="AB7" s="38">
        <v>72.239999999999995</v>
      </c>
      <c r="AC7" s="38">
        <v>69.83</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0</v>
      </c>
      <c r="BG7" s="38">
        <v>0</v>
      </c>
      <c r="BH7" s="38">
        <v>0</v>
      </c>
      <c r="BI7" s="38">
        <v>0</v>
      </c>
      <c r="BJ7" s="38">
        <v>0</v>
      </c>
      <c r="BK7" s="38">
        <v>974.93</v>
      </c>
      <c r="BL7" s="38">
        <v>855.8</v>
      </c>
      <c r="BM7" s="38">
        <v>789.46</v>
      </c>
      <c r="BN7" s="38">
        <v>826.83</v>
      </c>
      <c r="BO7" s="38">
        <v>867.83</v>
      </c>
      <c r="BP7" s="38">
        <v>832.52</v>
      </c>
      <c r="BQ7" s="38">
        <v>61.37</v>
      </c>
      <c r="BR7" s="38">
        <v>56.41</v>
      </c>
      <c r="BS7" s="38">
        <v>58.64</v>
      </c>
      <c r="BT7" s="38">
        <v>52.83</v>
      </c>
      <c r="BU7" s="38">
        <v>53.37</v>
      </c>
      <c r="BV7" s="38">
        <v>55.32</v>
      </c>
      <c r="BW7" s="38">
        <v>59.8</v>
      </c>
      <c r="BX7" s="38">
        <v>57.77</v>
      </c>
      <c r="BY7" s="38">
        <v>57.31</v>
      </c>
      <c r="BZ7" s="38">
        <v>57.08</v>
      </c>
      <c r="CA7" s="38">
        <v>60.94</v>
      </c>
      <c r="CB7" s="38">
        <v>253.11</v>
      </c>
      <c r="CC7" s="38">
        <v>279.54000000000002</v>
      </c>
      <c r="CD7" s="38">
        <v>304.77999999999997</v>
      </c>
      <c r="CE7" s="38">
        <v>309.22000000000003</v>
      </c>
      <c r="CF7" s="38">
        <v>327.38</v>
      </c>
      <c r="CG7" s="38">
        <v>283.17</v>
      </c>
      <c r="CH7" s="38">
        <v>263.76</v>
      </c>
      <c r="CI7" s="38">
        <v>274.35000000000002</v>
      </c>
      <c r="CJ7" s="38">
        <v>273.52</v>
      </c>
      <c r="CK7" s="38">
        <v>274.99</v>
      </c>
      <c r="CL7" s="38">
        <v>253.04</v>
      </c>
      <c r="CM7" s="38">
        <v>68.290000000000006</v>
      </c>
      <c r="CN7" s="38">
        <v>67.19</v>
      </c>
      <c r="CO7" s="38">
        <v>80.010000000000005</v>
      </c>
      <c r="CP7" s="38">
        <v>63.81</v>
      </c>
      <c r="CQ7" s="38">
        <v>67.069999999999993</v>
      </c>
      <c r="CR7" s="38">
        <v>60.65</v>
      </c>
      <c r="CS7" s="38">
        <v>51.75</v>
      </c>
      <c r="CT7" s="38">
        <v>50.68</v>
      </c>
      <c r="CU7" s="38">
        <v>50.14</v>
      </c>
      <c r="CV7" s="38">
        <v>54.83</v>
      </c>
      <c r="CW7" s="38">
        <v>54.84</v>
      </c>
      <c r="CX7" s="38">
        <v>90.08</v>
      </c>
      <c r="CY7" s="38">
        <v>88.4</v>
      </c>
      <c r="CZ7" s="38">
        <v>92.74</v>
      </c>
      <c r="DA7" s="38">
        <v>93.08</v>
      </c>
      <c r="DB7" s="38">
        <v>93.58</v>
      </c>
      <c r="DC7" s="38">
        <v>84.58</v>
      </c>
      <c r="DD7" s="38">
        <v>84.84</v>
      </c>
      <c r="DE7" s="38">
        <v>84.86</v>
      </c>
      <c r="DF7" s="38">
        <v>84.98</v>
      </c>
      <c r="DG7" s="38">
        <v>84.7</v>
      </c>
      <c r="DH7" s="38">
        <v>86.6</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2.0499999999999998</v>
      </c>
      <c r="EK7" s="38">
        <v>0.01</v>
      </c>
      <c r="EL7" s="38">
        <v>0.01</v>
      </c>
      <c r="EM7" s="38">
        <v>0.02</v>
      </c>
      <c r="EN7" s="38">
        <v>0.25</v>
      </c>
      <c r="EO7" s="38">
        <v>0.16</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 t="shared" ref="B10:D10" si="15">DATEVALUE($B7+12-B11&amp;"/1/"&amp;B12)</f>
        <v>46753</v>
      </c>
      <c r="C10" s="41">
        <f t="shared" si="15"/>
        <v>47119</v>
      </c>
      <c r="D10" s="41">
        <f t="shared" si="15"/>
        <v>47484</v>
      </c>
      <c r="E10" s="42">
        <f>DATEVALUE($B7+12-E11&amp;"/1/"&amp;E12)</f>
        <v>47849</v>
      </c>
      <c r="F10" s="42">
        <f>DATEVALUE($B7+12-F11&amp;"/1/"&amp;F12)</f>
        <v>48215</v>
      </c>
    </row>
    <row r="11" spans="1:145" x14ac:dyDescent="0.15">
      <c r="B11">
        <v>4</v>
      </c>
      <c r="C11">
        <v>3</v>
      </c>
      <c r="D11">
        <v>2</v>
      </c>
      <c r="E11">
        <v>1</v>
      </c>
      <c r="F11">
        <v>0</v>
      </c>
      <c r="G11" t="s">
        <v>111</v>
      </c>
    </row>
    <row r="12" spans="1:145" x14ac:dyDescent="0.15">
      <c r="B12">
        <v>1</v>
      </c>
      <c r="C12">
        <v>1</v>
      </c>
      <c r="D12">
        <v>1</v>
      </c>
      <c r="E12">
        <v>1</v>
      </c>
      <c r="F12">
        <v>2</v>
      </c>
      <c r="G12" t="s">
        <v>112</v>
      </c>
    </row>
    <row r="13" spans="1:145" x14ac:dyDescent="0.15">
      <c r="B13" t="s">
        <v>113</v>
      </c>
      <c r="C13" t="s">
        <v>113</v>
      </c>
      <c r="D13" t="s">
        <v>114</v>
      </c>
      <c r="E13" t="s">
        <v>115</v>
      </c>
      <c r="F13" t="s">
        <v>116</v>
      </c>
      <c r="G13" t="s">
        <v>117</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河村 真理</cp:lastModifiedBy>
  <cp:lastPrinted>2022-02-01T09:50:08Z</cp:lastPrinted>
  <dcterms:created xsi:type="dcterms:W3CDTF">2021-12-03T07:59:33Z</dcterms:created>
  <dcterms:modified xsi:type="dcterms:W3CDTF">2022-02-01T10:00:57Z</dcterms:modified>
  <cp:category/>
</cp:coreProperties>
</file>