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st01\F21050\下水経理\02 決算\R2決算関係\【総務省】経営分析R02\【経営比較分析表】2020_242071_46_1718（下水道事業，農業集落排水事業）1.26 - 3\"/>
    </mc:Choice>
  </mc:AlternateContent>
  <workbookProtection workbookAlgorithmName="SHA-512" workbookHashValue="+yUfno9saaJqDpl1Q7Etq1VLIc8LxwmF71pYxT4Y/hD+v+qJhNcXpLAmDEcLtXTmmE5cMxTizgCB2nSTGjCp5Q==" workbookSaltValue="ZAOwntTwE3lPVDwrSY1i0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D10" i="4"/>
  <c r="P10" i="4"/>
  <c r="I10" i="4"/>
  <c r="B10" i="4"/>
  <c r="AT8" i="4"/>
  <c r="AL8" i="4"/>
  <c r="W8" i="4"/>
  <c r="P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<sst xmlns="http://schemas.openxmlformats.org/spreadsheetml/2006/main" count="231" uniqueCount="118">
  <si>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</si>
  <si>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</si>
  <si>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</si>
  <si>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</si>
  <si>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</si>
  <si>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</si>
  <si>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</si>
  <si>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</si>
  <si>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</si>
  <si>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</si>
  <si>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</si>
  <si>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</si>
  <si>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</si>
  <si>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</si>
  <si>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</si>
  <si>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</si>
  <si>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</si>
  <si>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</si>
  <si>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</si>
  <si>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</si>
  <si>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</si>
  <si>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</si>
  <si>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</si>
  <si>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</si>
  <si>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</si>
  <si>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</si>
  <si>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</si>
  <si>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</si>
  <si>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</si>
  <si>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</si>
  <si>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</si>
  <si>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</si>
  <si>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</si>
  <si>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</si>
  <si>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</si>
  <si>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</si>
  <si>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</si>
  <si>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</si>
  <si>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</si>
  <si>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</si>
  <si>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</si>
  <si>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</si>
  <si>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</si>
  <si>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</si>
  <si>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</si>
  <si>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</si>
  <si>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</si>
  <si>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</si>
  <si>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</si>
  <si>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</si>
  <si>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</si>
  <si>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</si>
  <si>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</si>
  <si>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</si>
  <si>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</si>
  <si>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</si>
  <si>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</si>
  <si>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</si>
  <si>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</si>
  <si>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</si>
  <si>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</si>
  <si>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</si>
  <si>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</si>
  <si>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</si>
  <si>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</si>
  <si>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</si>
  <si>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</si>
  <si>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</si>
  <si>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</si>
  <si>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</si>
  <si>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</si>
  <si>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</si>
  <si>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</si>
  <si>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</si>
  <si>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</si>
  <si>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</si>
  <si>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</si>
  <si>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</si>
  <si>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</si>
  <si>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</si>
  <si>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</si>
  <si>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</si>
  <si>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</si>
  <si>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</si>
  <si>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</si>
  <si>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</si>
  <si>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</si>
  <si>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</si>
  <si>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</si>
  <si>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</si>
  <si>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</si>
  <si>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</si>
  <si>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</si>
  <si>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</si>
  <si>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</si>
  <si>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</si>
  <si>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</si>
  <si>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</si>
  <si>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</si>
  <si>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</si>
  <si>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</si>
  <si>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</si>
  <si>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</si>
  <si>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</si>
  <si>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</si>
  <si>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</si>
  <si>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</si>
  <si>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</si>
  <si>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</si>
  <si>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</si>
  <si>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</si>
  <si>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</si>
  <si>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</si>
  <si>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</si>
  <si>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</si>
  <si>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農業集落排水事業の供用開始時期は，平成６年のため，施設の耐用年数は当面到来しないが，施設内にある機械・電気設備については徐々に耐用年数を迎えており，老朽化による費用の増加が懸念される。
</t>
    <rPh sb="75" eb="78">
      <t>ロウキュウカ</t>
    </rPh>
    <rPh sb="81" eb="83">
      <t>ヒヨウ</t>
    </rPh>
    <rPh sb="84" eb="85">
      <t>ゾウ</t>
    </rPh>
    <rPh sb="85" eb="86">
      <t>カ</t>
    </rPh>
    <rPh sb="87" eb="89">
      <t>ケネン</t>
    </rPh>
    <phoneticPr fontId="4"/>
  </si>
  <si>
    <t>　農業集落排水事業は，平成６年から一部地域での供用を開始し，18地区全ての施設整備が完了している。　
　経常収支比率は黒字であり，累積欠損金が発生していないため，経営の健全は保たれているが，流動比率は100％を大幅に下回っている状態である。
　企業債残高対事業規模比率は一般会計が負担する企業債の額の減少により前年度に比べて上昇しているが，施設整備は平成27年度に完了しているため企業債現在高は減少している。
　汚水処理原価は前年度に比べて低下しているが，これは年間有収水量の増加によるところが主な要因である。
　年間有収水量の増加に伴い使用料収入が増加したため，経費回収率は前年度に比べて上昇しているが，使用料収入だけでは資本費はもとより，維持管理費も賄えない状況であるため，一般会計からの繰入金に大きく依存する経営となっている。
　施設利用率については，類似団体平均値と比較すると高くなっている。
　水洗化率は右肩上がりに推移し，類似団体平均値を上回っているが，数値は100％未満であるため，引き続き未接続世帯の解消に努めていく必要がある。</t>
    <rPh sb="34" eb="35">
      <t>スベ</t>
    </rPh>
    <rPh sb="95" eb="97">
      <t>リュウドウ</t>
    </rPh>
    <rPh sb="97" eb="99">
      <t>ヒリツ</t>
    </rPh>
    <rPh sb="105" eb="107">
      <t>オオハバ</t>
    </rPh>
    <rPh sb="108" eb="110">
      <t>シタマワ</t>
    </rPh>
    <rPh sb="114" eb="116">
      <t>ジョウタイ</t>
    </rPh>
    <rPh sb="144" eb="146">
      <t>キギョウ</t>
    </rPh>
    <rPh sb="146" eb="147">
      <t>サイ</t>
    </rPh>
    <rPh sb="206" eb="208">
      <t>オスイ</t>
    </rPh>
    <rPh sb="208" eb="210">
      <t>ショリ</t>
    </rPh>
    <rPh sb="210" eb="212">
      <t>ゲンカ</t>
    </rPh>
    <rPh sb="213" eb="216">
      <t>ゼンネンド</t>
    </rPh>
    <rPh sb="217" eb="218">
      <t>クラ</t>
    </rPh>
    <rPh sb="220" eb="222">
      <t>テイカ</t>
    </rPh>
    <rPh sb="231" eb="233">
      <t>ネンカン</t>
    </rPh>
    <rPh sb="233" eb="235">
      <t>ユウシュウ</t>
    </rPh>
    <rPh sb="235" eb="237">
      <t>スイリョウ</t>
    </rPh>
    <rPh sb="238" eb="240">
      <t>ゾウカ</t>
    </rPh>
    <rPh sb="247" eb="248">
      <t>シュ</t>
    </rPh>
    <rPh sb="249" eb="251">
      <t>ヨウイン</t>
    </rPh>
    <rPh sb="257" eb="259">
      <t>ネンカン</t>
    </rPh>
    <rPh sb="259" eb="261">
      <t>ユウシュウ</t>
    </rPh>
    <rPh sb="261" eb="263">
      <t>スイリョウ</t>
    </rPh>
    <rPh sb="264" eb="266">
      <t>ゾウカ</t>
    </rPh>
    <rPh sb="267" eb="268">
      <t>トモナ</t>
    </rPh>
    <rPh sb="269" eb="272">
      <t>シヨウリョウ</t>
    </rPh>
    <rPh sb="272" eb="274">
      <t>シュウニュウ</t>
    </rPh>
    <rPh sb="275" eb="277">
      <t>ゾウカ</t>
    </rPh>
    <rPh sb="282" eb="284">
      <t>ケイヒ</t>
    </rPh>
    <rPh sb="284" eb="286">
      <t>カイシュウ</t>
    </rPh>
    <rPh sb="286" eb="287">
      <t>リツ</t>
    </rPh>
    <rPh sb="288" eb="291">
      <t>ゼンネンド</t>
    </rPh>
    <rPh sb="292" eb="293">
      <t>クラ</t>
    </rPh>
    <rPh sb="295" eb="297">
      <t>ジョウショウ</t>
    </rPh>
    <rPh sb="303" eb="306">
      <t>シヨウリョウ</t>
    </rPh>
    <rPh sb="306" eb="308">
      <t>シュウニュウ</t>
    </rPh>
    <rPh sb="350" eb="351">
      <t>オオ</t>
    </rPh>
    <rPh sb="368" eb="370">
      <t>シセツ</t>
    </rPh>
    <rPh sb="370" eb="372">
      <t>リヨウ</t>
    </rPh>
    <rPh sb="372" eb="373">
      <t>リツ</t>
    </rPh>
    <rPh sb="379" eb="381">
      <t>ルイジ</t>
    </rPh>
    <rPh sb="381" eb="383">
      <t>ダンタイ</t>
    </rPh>
    <rPh sb="383" eb="386">
      <t>ヘイキンチ</t>
    </rPh>
    <rPh sb="387" eb="389">
      <t>ヒカク</t>
    </rPh>
    <rPh sb="392" eb="393">
      <t>タカ</t>
    </rPh>
    <rPh sb="407" eb="409">
      <t>ミギカタ</t>
    </rPh>
    <rPh sb="409" eb="410">
      <t>ア</t>
    </rPh>
    <rPh sb="413" eb="415">
      <t>スイイ</t>
    </rPh>
    <rPh sb="433" eb="435">
      <t>スウチ</t>
    </rPh>
    <rPh sb="440" eb="442">
      <t>ミマン</t>
    </rPh>
    <rPh sb="448" eb="449">
      <t>ヒ</t>
    </rPh>
    <rPh sb="450" eb="451">
      <t>ツヅ</t>
    </rPh>
    <rPh sb="452" eb="453">
      <t>ミ</t>
    </rPh>
    <rPh sb="453" eb="455">
      <t>セツゾク</t>
    </rPh>
    <rPh sb="455" eb="457">
      <t>セタイ</t>
    </rPh>
    <rPh sb="458" eb="460">
      <t>カイショウ</t>
    </rPh>
    <rPh sb="461" eb="462">
      <t>ツト</t>
    </rPh>
    <rPh sb="466" eb="468">
      <t>ヒツヨウ</t>
    </rPh>
    <phoneticPr fontId="4"/>
  </si>
  <si>
    <t>　農業集落排水事業は整備が完了しているため，使用料収入が今後増加することは見込めず，一方で農村地域であるため市街地より人口減少が進行しており，使用料収入は更に減少していくと予想される。
　また，今後は耐用年数を経過した機器の更新や，修繕等の維持管理費用の増大が見込まれることから，ストックマネジメントにより維持管理費の平準化を図っていく。
　今後も，平成30年度策定の上下水道事業経営戦略を経営の規範とし，事業の効率化，経営の健全化を図り，中長期的な視点に立った安定した経営に努めていくが，人口減少等の社会情勢の変化を踏まえ，令和３年度に経営戦略の検証・見直しを実施する予定である。</t>
    <rPh sb="22" eb="25">
      <t>シヨウリョウ</t>
    </rPh>
    <rPh sb="25" eb="27">
      <t>シュウニュウ</t>
    </rPh>
    <rPh sb="28" eb="30">
      <t>コンゴ</t>
    </rPh>
    <rPh sb="30" eb="32">
      <t>ゾウカ</t>
    </rPh>
    <rPh sb="37" eb="39">
      <t>ミコ</t>
    </rPh>
    <rPh sb="86" eb="88">
      <t>ヨソウ</t>
    </rPh>
    <rPh sb="97" eb="99">
      <t>コンゴ</t>
    </rPh>
    <rPh sb="124" eb="126">
      <t>ヒヨウ</t>
    </rPh>
    <rPh sb="127" eb="129">
      <t>ゾウダイ</t>
    </rPh>
    <rPh sb="130" eb="132">
      <t>ミコ</t>
    </rPh>
    <rPh sb="153" eb="155">
      <t>イジ</t>
    </rPh>
    <rPh sb="155" eb="158">
      <t>カンリヒ</t>
    </rPh>
    <rPh sb="159" eb="162">
      <t>ヘイジュンカ</t>
    </rPh>
    <rPh sb="163" eb="164">
      <t>ハカ</t>
    </rPh>
    <rPh sb="210" eb="212">
      <t>ケイエイ</t>
    </rPh>
    <rPh sb="213" eb="216">
      <t>ケンゼンカ</t>
    </rPh>
    <rPh sb="285" eb="28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</si>
</sst>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4C1-427C-8592-EA0FE3E67401}"/>
            </c:ext>
          </c:extLst>
        </c:ser>
        <c:dLbls>
          <c:showLegendKey val="0"/>
          <c:showVal val="0"/>
          <c:showCatName val="0"/>
          <c:showSerName val="0"/>
          <c:showPercent val="0"/>
          <c:showBubbleSize val="0"/>
        </c:dLbls>
        <c:gapWidth val="150"/>
        <c:axId val="516855632"/>
        <c:axId val="51685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D4C1-427C-8592-EA0FE3E67401}"/>
            </c:ext>
          </c:extLst>
        </c:ser>
        <c:dLbls>
          <c:showLegendKey val="0"/>
          <c:showVal val="0"/>
          <c:showCatName val="0"/>
          <c:showSerName val="0"/>
          <c:showPercent val="0"/>
          <c:showBubbleSize val="0"/>
        </c:dLbls>
        <c:marker val="1"/>
        <c:smooth val="0"/>
        <c:axId val="516855632"/>
        <c:axId val="516853280"/>
      </c:lineChart>
      <c:dateAx>
        <c:axId val="516855632"/>
        <c:scaling>
          <c:orientation val="minMax"/>
        </c:scaling>
        <c:delete val="1"/>
        <c:axPos val="b"/>
        <c:numFmt formatCode="&quot;H&quot;yy" sourceLinked="1"/>
        <c:majorTickMark val="none"/>
        <c:minorTickMark val="none"/>
        <c:tickLblPos val="none"/>
        <c:crossAx val="516853280"/>
        <c:crosses val="autoZero"/>
        <c:auto val="1"/>
        <c:lblOffset val="100"/>
        <c:baseTimeUnit val="years"/>
      </c:dateAx>
      <c:valAx>
        <c:axId val="5168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85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60.15</c:v>
                </c:pt>
                <c:pt idx="1">
                  <c:v>60.21</c:v>
                </c:pt>
                <c:pt idx="2">
                  <c:v>59.8</c:v>
                </c:pt>
                <c:pt idx="3">
                  <c:v>59.5</c:v>
                </c:pt>
                <c:pt idx="4">
                  <c:v>61.24</c:v>
                </c:pt>
              </c:numCache>
            </c:numRef>
          </c:val>
          <c:extLst xmlns:c16r2="http://schemas.microsoft.com/office/drawing/2015/06/chart">
            <c:ext xmlns:c16="http://schemas.microsoft.com/office/drawing/2014/chart" uri="{C3380CC4-5D6E-409C-BE32-E72D297353CC}">
              <c16:uniqueId val="{00000000-67D1-475F-84C9-692A0DD5EE5A}"/>
            </c:ext>
          </c:extLst>
        </c:ser>
        <c:dLbls>
          <c:showLegendKey val="0"/>
          <c:showVal val="0"/>
          <c:showCatName val="0"/>
          <c:showSerName val="0"/>
          <c:showPercent val="0"/>
          <c:showBubbleSize val="0"/>
        </c:dLbls>
        <c:gapWidth val="150"/>
        <c:axId val="512195880"/>
        <c:axId val="51218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67D1-475F-84C9-692A0DD5EE5A}"/>
            </c:ext>
          </c:extLst>
        </c:ser>
        <c:dLbls>
          <c:showLegendKey val="0"/>
          <c:showVal val="0"/>
          <c:showCatName val="0"/>
          <c:showSerName val="0"/>
          <c:showPercent val="0"/>
          <c:showBubbleSize val="0"/>
        </c:dLbls>
        <c:marker val="1"/>
        <c:smooth val="0"/>
        <c:axId val="512195880"/>
        <c:axId val="512188432"/>
      </c:lineChart>
      <c:dateAx>
        <c:axId val="512195880"/>
        <c:scaling>
          <c:orientation val="minMax"/>
        </c:scaling>
        <c:delete val="1"/>
        <c:axPos val="b"/>
        <c:numFmt formatCode="&quot;H&quot;yy" sourceLinked="1"/>
        <c:majorTickMark val="none"/>
        <c:minorTickMark val="none"/>
        <c:tickLblPos val="none"/>
        <c:crossAx val="512188432"/>
        <c:crosses val="autoZero"/>
        <c:auto val="1"/>
        <c:lblOffset val="100"/>
        <c:baseTimeUnit val="years"/>
      </c:dateAx>
      <c:valAx>
        <c:axId val="51218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19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86.93</c:v>
                </c:pt>
                <c:pt idx="1">
                  <c:v>88.73</c:v>
                </c:pt>
                <c:pt idx="2">
                  <c:v>89.48</c:v>
                </c:pt>
                <c:pt idx="3">
                  <c:v>90</c:v>
                </c:pt>
                <c:pt idx="4">
                  <c:v>91.78</c:v>
                </c:pt>
              </c:numCache>
            </c:numRef>
          </c:val>
          <c:extLst xmlns:c16r2="http://schemas.microsoft.com/office/drawing/2015/06/chart">
            <c:ext xmlns:c16="http://schemas.microsoft.com/office/drawing/2014/chart" uri="{C3380CC4-5D6E-409C-BE32-E72D297353CC}">
              <c16:uniqueId val="{00000000-F47C-497D-90A4-EC22F1FE3B42}"/>
            </c:ext>
          </c:extLst>
        </c:ser>
        <c:dLbls>
          <c:showLegendKey val="0"/>
          <c:showVal val="0"/>
          <c:showCatName val="0"/>
          <c:showSerName val="0"/>
          <c:showPercent val="0"/>
          <c:showBubbleSize val="0"/>
        </c:dLbls>
        <c:gapWidth val="150"/>
        <c:axId val="458669960"/>
        <c:axId val="45867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F47C-497D-90A4-EC22F1FE3B42}"/>
            </c:ext>
          </c:extLst>
        </c:ser>
        <c:dLbls>
          <c:showLegendKey val="0"/>
          <c:showVal val="0"/>
          <c:showCatName val="0"/>
          <c:showSerName val="0"/>
          <c:showPercent val="0"/>
          <c:showBubbleSize val="0"/>
        </c:dLbls>
        <c:marker val="1"/>
        <c:smooth val="0"/>
        <c:axId val="458669960"/>
        <c:axId val="458672704"/>
      </c:lineChart>
      <c:dateAx>
        <c:axId val="458669960"/>
        <c:scaling>
          <c:orientation val="minMax"/>
        </c:scaling>
        <c:delete val="1"/>
        <c:axPos val="b"/>
        <c:numFmt formatCode="&quot;H&quot;yy" sourceLinked="1"/>
        <c:majorTickMark val="none"/>
        <c:minorTickMark val="none"/>
        <c:tickLblPos val="none"/>
        <c:crossAx val="458672704"/>
        <c:crosses val="autoZero"/>
        <c:auto val="1"/>
        <c:lblOffset val="100"/>
        <c:baseTimeUnit val="years"/>
      </c:dateAx>
      <c:valAx>
        <c:axId val="4586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66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107.63</c:v>
                </c:pt>
                <c:pt idx="1">
                  <c:v>108.7</c:v>
                </c:pt>
                <c:pt idx="2">
                  <c:v>103.23</c:v>
                </c:pt>
                <c:pt idx="3">
                  <c:v>103.4</c:v>
                </c:pt>
                <c:pt idx="4">
                  <c:v>103.27</c:v>
                </c:pt>
              </c:numCache>
            </c:numRef>
          </c:val>
          <c:extLst xmlns:c16r2="http://schemas.microsoft.com/office/drawing/2015/06/chart">
            <c:ext xmlns:c16="http://schemas.microsoft.com/office/drawing/2014/chart" uri="{C3380CC4-5D6E-409C-BE32-E72D297353CC}">
              <c16:uniqueId val="{00000000-652E-402A-97FE-AEC9D9C2E0C4}"/>
            </c:ext>
          </c:extLst>
        </c:ser>
        <c:dLbls>
          <c:showLegendKey val="0"/>
          <c:showVal val="0"/>
          <c:showCatName val="0"/>
          <c:showSerName val="0"/>
          <c:showPercent val="0"/>
          <c:showBubbleSize val="0"/>
        </c:dLbls>
        <c:gapWidth val="150"/>
        <c:axId val="516857200"/>
        <c:axId val="51685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xmlns:c16r2="http://schemas.microsoft.com/office/drawing/2015/06/chart">
            <c:ext xmlns:c16="http://schemas.microsoft.com/office/drawing/2014/chart" uri="{C3380CC4-5D6E-409C-BE32-E72D297353CC}">
              <c16:uniqueId val="{00000001-652E-402A-97FE-AEC9D9C2E0C4}"/>
            </c:ext>
          </c:extLst>
        </c:ser>
        <c:dLbls>
          <c:showLegendKey val="0"/>
          <c:showVal val="0"/>
          <c:showCatName val="0"/>
          <c:showSerName val="0"/>
          <c:showPercent val="0"/>
          <c:showBubbleSize val="0"/>
        </c:dLbls>
        <c:marker val="1"/>
        <c:smooth val="0"/>
        <c:axId val="516857200"/>
        <c:axId val="516856024"/>
      </c:lineChart>
      <c:dateAx>
        <c:axId val="516857200"/>
        <c:scaling>
          <c:orientation val="minMax"/>
        </c:scaling>
        <c:delete val="1"/>
        <c:axPos val="b"/>
        <c:numFmt formatCode="&quot;H&quot;yy" sourceLinked="1"/>
        <c:majorTickMark val="none"/>
        <c:minorTickMark val="none"/>
        <c:tickLblPos val="none"/>
        <c:crossAx val="516856024"/>
        <c:crosses val="autoZero"/>
        <c:auto val="1"/>
        <c:lblOffset val="100"/>
        <c:baseTimeUnit val="years"/>
      </c:dateAx>
      <c:valAx>
        <c:axId val="51685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85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15.63</c:v>
                </c:pt>
                <c:pt idx="1">
                  <c:v>18.489999999999998</c:v>
                </c:pt>
                <c:pt idx="2">
                  <c:v>21.22</c:v>
                </c:pt>
                <c:pt idx="3">
                  <c:v>23.79</c:v>
                </c:pt>
                <c:pt idx="4">
                  <c:v>26.33</c:v>
                </c:pt>
              </c:numCache>
            </c:numRef>
          </c:val>
          <c:extLst xmlns:c16r2="http://schemas.microsoft.com/office/drawing/2015/06/chart">
            <c:ext xmlns:c16="http://schemas.microsoft.com/office/drawing/2014/chart" uri="{C3380CC4-5D6E-409C-BE32-E72D297353CC}">
              <c16:uniqueId val="{00000000-EDFD-4F24-A599-3303E9ECE45E}"/>
            </c:ext>
          </c:extLst>
        </c:ser>
        <c:dLbls>
          <c:showLegendKey val="0"/>
          <c:showVal val="0"/>
          <c:showCatName val="0"/>
          <c:showSerName val="0"/>
          <c:showPercent val="0"/>
          <c:showBubbleSize val="0"/>
        </c:dLbls>
        <c:gapWidth val="150"/>
        <c:axId val="516854064"/>
        <c:axId val="516854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xmlns:c16r2="http://schemas.microsoft.com/office/drawing/2015/06/chart">
            <c:ext xmlns:c16="http://schemas.microsoft.com/office/drawing/2014/chart" uri="{C3380CC4-5D6E-409C-BE32-E72D297353CC}">
              <c16:uniqueId val="{00000001-EDFD-4F24-A599-3303E9ECE45E}"/>
            </c:ext>
          </c:extLst>
        </c:ser>
        <c:dLbls>
          <c:showLegendKey val="0"/>
          <c:showVal val="0"/>
          <c:showCatName val="0"/>
          <c:showSerName val="0"/>
          <c:showPercent val="0"/>
          <c:showBubbleSize val="0"/>
        </c:dLbls>
        <c:marker val="1"/>
        <c:smooth val="0"/>
        <c:axId val="516854064"/>
        <c:axId val="516854456"/>
      </c:lineChart>
      <c:dateAx>
        <c:axId val="516854064"/>
        <c:scaling>
          <c:orientation val="minMax"/>
        </c:scaling>
        <c:delete val="1"/>
        <c:axPos val="b"/>
        <c:numFmt formatCode="&quot;H&quot;yy" sourceLinked="1"/>
        <c:majorTickMark val="none"/>
        <c:minorTickMark val="none"/>
        <c:tickLblPos val="none"/>
        <c:crossAx val="516854456"/>
        <c:crosses val="autoZero"/>
        <c:auto val="1"/>
        <c:lblOffset val="100"/>
        <c:baseTimeUnit val="years"/>
      </c:dateAx>
      <c:valAx>
        <c:axId val="51685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85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0C0-4AF4-B065-ECAD7BB53498}"/>
            </c:ext>
          </c:extLst>
        </c:ser>
        <c:dLbls>
          <c:showLegendKey val="0"/>
          <c:showVal val="0"/>
          <c:showCatName val="0"/>
          <c:showSerName val="0"/>
          <c:showPercent val="0"/>
          <c:showBubbleSize val="0"/>
        </c:dLbls>
        <c:gapWidth val="150"/>
        <c:axId val="516850144"/>
        <c:axId val="51685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0C0-4AF4-B065-ECAD7BB53498}"/>
            </c:ext>
          </c:extLst>
        </c:ser>
        <c:dLbls>
          <c:showLegendKey val="0"/>
          <c:showVal val="0"/>
          <c:showCatName val="0"/>
          <c:showSerName val="0"/>
          <c:showPercent val="0"/>
          <c:showBubbleSize val="0"/>
        </c:dLbls>
        <c:marker val="1"/>
        <c:smooth val="0"/>
        <c:axId val="516850144"/>
        <c:axId val="516850536"/>
      </c:lineChart>
      <c:dateAx>
        <c:axId val="516850144"/>
        <c:scaling>
          <c:orientation val="minMax"/>
        </c:scaling>
        <c:delete val="1"/>
        <c:axPos val="b"/>
        <c:numFmt formatCode="&quot;H&quot;yy" sourceLinked="1"/>
        <c:majorTickMark val="none"/>
        <c:minorTickMark val="none"/>
        <c:tickLblPos val="none"/>
        <c:crossAx val="516850536"/>
        <c:crosses val="autoZero"/>
        <c:auto val="1"/>
        <c:lblOffset val="100"/>
        <c:baseTimeUnit val="years"/>
      </c:dateAx>
      <c:valAx>
        <c:axId val="51685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8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9EC-4E0B-B1A1-CCE589D23D02}"/>
            </c:ext>
          </c:extLst>
        </c:ser>
        <c:dLbls>
          <c:showLegendKey val="0"/>
          <c:showVal val="0"/>
          <c:showCatName val="0"/>
          <c:showSerName val="0"/>
          <c:showPercent val="0"/>
          <c:showBubbleSize val="0"/>
        </c:dLbls>
        <c:gapWidth val="150"/>
        <c:axId val="516851712"/>
        <c:axId val="45191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xmlns:c16r2="http://schemas.microsoft.com/office/drawing/2015/06/chart">
            <c:ext xmlns:c16="http://schemas.microsoft.com/office/drawing/2014/chart" uri="{C3380CC4-5D6E-409C-BE32-E72D297353CC}">
              <c16:uniqueId val="{00000001-D9EC-4E0B-B1A1-CCE589D23D02}"/>
            </c:ext>
          </c:extLst>
        </c:ser>
        <c:dLbls>
          <c:showLegendKey val="0"/>
          <c:showVal val="0"/>
          <c:showCatName val="0"/>
          <c:showSerName val="0"/>
          <c:showPercent val="0"/>
          <c:showBubbleSize val="0"/>
        </c:dLbls>
        <c:marker val="1"/>
        <c:smooth val="0"/>
        <c:axId val="516851712"/>
        <c:axId val="451918352"/>
      </c:lineChart>
      <c:dateAx>
        <c:axId val="516851712"/>
        <c:scaling>
          <c:orientation val="minMax"/>
        </c:scaling>
        <c:delete val="1"/>
        <c:axPos val="b"/>
        <c:numFmt formatCode="&quot;H&quot;yy" sourceLinked="1"/>
        <c:majorTickMark val="none"/>
        <c:minorTickMark val="none"/>
        <c:tickLblPos val="none"/>
        <c:crossAx val="451918352"/>
        <c:crosses val="autoZero"/>
        <c:auto val="1"/>
        <c:lblOffset val="100"/>
        <c:baseTimeUnit val="years"/>
      </c:dateAx>
      <c:valAx>
        <c:axId val="45191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85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48.79</c:v>
                </c:pt>
                <c:pt idx="1">
                  <c:v>45.69</c:v>
                </c:pt>
                <c:pt idx="2">
                  <c:v>48.3</c:v>
                </c:pt>
                <c:pt idx="3">
                  <c:v>45.89</c:v>
                </c:pt>
                <c:pt idx="4">
                  <c:v>53.1</c:v>
                </c:pt>
              </c:numCache>
            </c:numRef>
          </c:val>
          <c:extLst xmlns:c16r2="http://schemas.microsoft.com/office/drawing/2015/06/chart">
            <c:ext xmlns:c16="http://schemas.microsoft.com/office/drawing/2014/chart" uri="{C3380CC4-5D6E-409C-BE32-E72D297353CC}">
              <c16:uniqueId val="{00000000-30A9-472F-828D-2D86803C0ADD}"/>
            </c:ext>
          </c:extLst>
        </c:ser>
        <c:dLbls>
          <c:showLegendKey val="0"/>
          <c:showVal val="0"/>
          <c:showCatName val="0"/>
          <c:showSerName val="0"/>
          <c:showPercent val="0"/>
          <c:showBubbleSize val="0"/>
        </c:dLbls>
        <c:gapWidth val="150"/>
        <c:axId val="451917568"/>
        <c:axId val="45192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xmlns:c16r2="http://schemas.microsoft.com/office/drawing/2015/06/chart">
            <c:ext xmlns:c16="http://schemas.microsoft.com/office/drawing/2014/chart" uri="{C3380CC4-5D6E-409C-BE32-E72D297353CC}">
              <c16:uniqueId val="{00000001-30A9-472F-828D-2D86803C0ADD}"/>
            </c:ext>
          </c:extLst>
        </c:ser>
        <c:dLbls>
          <c:showLegendKey val="0"/>
          <c:showVal val="0"/>
          <c:showCatName val="0"/>
          <c:showSerName val="0"/>
          <c:showPercent val="0"/>
          <c:showBubbleSize val="0"/>
        </c:dLbls>
        <c:marker val="1"/>
        <c:smooth val="0"/>
        <c:axId val="451917568"/>
        <c:axId val="451922272"/>
      </c:lineChart>
      <c:dateAx>
        <c:axId val="451917568"/>
        <c:scaling>
          <c:orientation val="minMax"/>
        </c:scaling>
        <c:delete val="1"/>
        <c:axPos val="b"/>
        <c:numFmt formatCode="&quot;H&quot;yy" sourceLinked="1"/>
        <c:majorTickMark val="none"/>
        <c:minorTickMark val="none"/>
        <c:tickLblPos val="none"/>
        <c:crossAx val="451922272"/>
        <c:crosses val="autoZero"/>
        <c:auto val="1"/>
        <c:lblOffset val="100"/>
        <c:baseTimeUnit val="years"/>
      </c:dateAx>
      <c:valAx>
        <c:axId val="4519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91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444.02</c:v>
                </c:pt>
                <c:pt idx="1">
                  <c:v>405.45</c:v>
                </c:pt>
                <c:pt idx="2">
                  <c:v>301.39999999999998</c:v>
                </c:pt>
                <c:pt idx="3">
                  <c:v>271.77999999999997</c:v>
                </c:pt>
                <c:pt idx="4">
                  <c:v>316.42</c:v>
                </c:pt>
              </c:numCache>
            </c:numRef>
          </c:val>
          <c:extLst xmlns:c16r2="http://schemas.microsoft.com/office/drawing/2015/06/chart">
            <c:ext xmlns:c16="http://schemas.microsoft.com/office/drawing/2014/chart" uri="{C3380CC4-5D6E-409C-BE32-E72D297353CC}">
              <c16:uniqueId val="{00000000-5543-4841-91CE-7052FE5BE0FA}"/>
            </c:ext>
          </c:extLst>
        </c:ser>
        <c:dLbls>
          <c:showLegendKey val="0"/>
          <c:showVal val="0"/>
          <c:showCatName val="0"/>
          <c:showSerName val="0"/>
          <c:showPercent val="0"/>
          <c:showBubbleSize val="0"/>
        </c:dLbls>
        <c:gapWidth val="150"/>
        <c:axId val="451921880"/>
        <c:axId val="45192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5543-4841-91CE-7052FE5BE0FA}"/>
            </c:ext>
          </c:extLst>
        </c:ser>
        <c:dLbls>
          <c:showLegendKey val="0"/>
          <c:showVal val="0"/>
          <c:showCatName val="0"/>
          <c:showSerName val="0"/>
          <c:showPercent val="0"/>
          <c:showBubbleSize val="0"/>
        </c:dLbls>
        <c:marker val="1"/>
        <c:smooth val="0"/>
        <c:axId val="451921880"/>
        <c:axId val="451924232"/>
      </c:lineChart>
      <c:dateAx>
        <c:axId val="451921880"/>
        <c:scaling>
          <c:orientation val="minMax"/>
        </c:scaling>
        <c:delete val="1"/>
        <c:axPos val="b"/>
        <c:numFmt formatCode="&quot;H&quot;yy" sourceLinked="1"/>
        <c:majorTickMark val="none"/>
        <c:minorTickMark val="none"/>
        <c:tickLblPos val="none"/>
        <c:crossAx val="451924232"/>
        <c:crosses val="autoZero"/>
        <c:auto val="1"/>
        <c:lblOffset val="100"/>
        <c:baseTimeUnit val="years"/>
      </c:dateAx>
      <c:valAx>
        <c:axId val="45192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92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44.61</c:v>
                </c:pt>
                <c:pt idx="1">
                  <c:v>45.55</c:v>
                </c:pt>
                <c:pt idx="2">
                  <c:v>52.94</c:v>
                </c:pt>
                <c:pt idx="3">
                  <c:v>59.43</c:v>
                </c:pt>
                <c:pt idx="4">
                  <c:v>62.1</c:v>
                </c:pt>
              </c:numCache>
            </c:numRef>
          </c:val>
          <c:extLst xmlns:c16r2="http://schemas.microsoft.com/office/drawing/2015/06/chart">
            <c:ext xmlns:c16="http://schemas.microsoft.com/office/drawing/2014/chart" uri="{C3380CC4-5D6E-409C-BE32-E72D297353CC}">
              <c16:uniqueId val="{00000000-B573-48AF-9E53-C379FC4387BD}"/>
            </c:ext>
          </c:extLst>
        </c:ser>
        <c:dLbls>
          <c:showLegendKey val="0"/>
          <c:showVal val="0"/>
          <c:showCatName val="0"/>
          <c:showSerName val="0"/>
          <c:showPercent val="0"/>
          <c:showBubbleSize val="0"/>
        </c:dLbls>
        <c:gapWidth val="150"/>
        <c:axId val="451923840"/>
        <c:axId val="512191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B573-48AF-9E53-C379FC4387BD}"/>
            </c:ext>
          </c:extLst>
        </c:ser>
        <c:dLbls>
          <c:showLegendKey val="0"/>
          <c:showVal val="0"/>
          <c:showCatName val="0"/>
          <c:showSerName val="0"/>
          <c:showPercent val="0"/>
          <c:showBubbleSize val="0"/>
        </c:dLbls>
        <c:marker val="1"/>
        <c:smooth val="0"/>
        <c:axId val="451923840"/>
        <c:axId val="512191960"/>
      </c:lineChart>
      <c:dateAx>
        <c:axId val="451923840"/>
        <c:scaling>
          <c:orientation val="minMax"/>
        </c:scaling>
        <c:delete val="1"/>
        <c:axPos val="b"/>
        <c:numFmt formatCode="&quot;H&quot;yy" sourceLinked="1"/>
        <c:majorTickMark val="none"/>
        <c:minorTickMark val="none"/>
        <c:tickLblPos val="none"/>
        <c:crossAx val="512191960"/>
        <c:crosses val="autoZero"/>
        <c:auto val="1"/>
        <c:lblOffset val="100"/>
        <c:baseTimeUnit val="years"/>
      </c:dateAx>
      <c:valAx>
        <c:axId val="51219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92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271.25</c:v>
                </c:pt>
                <c:pt idx="1">
                  <c:v>265.89999999999998</c:v>
                </c:pt>
                <c:pt idx="2">
                  <c:v>289.37</c:v>
                </c:pt>
                <c:pt idx="3">
                  <c:v>267.14999999999998</c:v>
                </c:pt>
                <c:pt idx="4">
                  <c:v>258.19</c:v>
                </c:pt>
              </c:numCache>
            </c:numRef>
          </c:val>
          <c:extLst xmlns:c16r2="http://schemas.microsoft.com/office/drawing/2015/06/chart">
            <c:ext xmlns:c16="http://schemas.microsoft.com/office/drawing/2014/chart" uri="{C3380CC4-5D6E-409C-BE32-E72D297353CC}">
              <c16:uniqueId val="{00000000-B32B-4F07-9DB6-A42E8AF210C8}"/>
            </c:ext>
          </c:extLst>
        </c:ser>
        <c:dLbls>
          <c:showLegendKey val="0"/>
          <c:showVal val="0"/>
          <c:showCatName val="0"/>
          <c:showSerName val="0"/>
          <c:showPercent val="0"/>
          <c:showBubbleSize val="0"/>
        </c:dLbls>
        <c:gapWidth val="150"/>
        <c:axId val="512193920"/>
        <c:axId val="51219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B32B-4F07-9DB6-A42E8AF210C8}"/>
            </c:ext>
          </c:extLst>
        </c:ser>
        <c:dLbls>
          <c:showLegendKey val="0"/>
          <c:showVal val="0"/>
          <c:showCatName val="0"/>
          <c:showSerName val="0"/>
          <c:showPercent val="0"/>
          <c:showBubbleSize val="0"/>
        </c:dLbls>
        <c:marker val="1"/>
        <c:smooth val="0"/>
        <c:axId val="512193920"/>
        <c:axId val="512194312"/>
      </c:lineChart>
      <c:dateAx>
        <c:axId val="512193920"/>
        <c:scaling>
          <c:orientation val="minMax"/>
        </c:scaling>
        <c:delete val="1"/>
        <c:axPos val="b"/>
        <c:numFmt formatCode="&quot;H&quot;yy" sourceLinked="1"/>
        <c:majorTickMark val="none"/>
        <c:minorTickMark val="none"/>
        <c:tickLblPos val="none"/>
        <c:crossAx val="512194312"/>
        <c:crosses val="autoZero"/>
        <c:auto val="1"/>
        <c:lblOffset val="100"/>
        <c:baseTimeUnit val="years"/>
      </c:dateAx>
      <c:valAx>
        <c:axId val="51219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19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鈴鹿市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自治体職員</v>
      </c>
      <c r="AE8" s="50"/>
      <c r="AF8" s="50"/>
      <c r="AG8" s="50"/>
      <c r="AH8" s="50"/>
      <c r="AI8" s="50"/>
      <c r="AJ8" s="50"/>
      <c r="AK8" s="3"/>
      <c r="AL8" s="51">
        <f>データ!S6</f>
        <v>199091</v>
      </c>
      <c r="AM8" s="51"/>
      <c r="AN8" s="51"/>
      <c r="AO8" s="51"/>
      <c r="AP8" s="51"/>
      <c r="AQ8" s="51"/>
      <c r="AR8" s="51"/>
      <c r="AS8" s="51"/>
      <c r="AT8" s="46">
        <f>データ!T6</f>
        <v>194.46</v>
      </c>
      <c r="AU8" s="46"/>
      <c r="AV8" s="46"/>
      <c r="AW8" s="46"/>
      <c r="AX8" s="46"/>
      <c r="AY8" s="46"/>
      <c r="AZ8" s="46"/>
      <c r="BA8" s="46"/>
      <c r="BB8" s="46">
        <f>データ!U6</f>
        <v>1023.81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65.88</v>
      </c>
      <c r="J10" s="46"/>
      <c r="K10" s="46"/>
      <c r="L10" s="46"/>
      <c r="M10" s="46"/>
      <c r="N10" s="46"/>
      <c r="O10" s="46"/>
      <c r="P10" s="46">
        <f>データ!P6</f>
        <v>8.84</v>
      </c>
      <c r="Q10" s="46"/>
      <c r="R10" s="46"/>
      <c r="S10" s="46"/>
      <c r="T10" s="46"/>
      <c r="U10" s="46"/>
      <c r="V10" s="46"/>
      <c r="W10" s="46">
        <f>データ!Q6</f>
        <v>99.77</v>
      </c>
      <c r="X10" s="46"/>
      <c r="Y10" s="46"/>
      <c r="Z10" s="46"/>
      <c r="AA10" s="46"/>
      <c r="AB10" s="46"/>
      <c r="AC10" s="46"/>
      <c r="AD10" s="51">
        <f>データ!R6</f>
        <v>3025</v>
      </c>
      <c r="AE10" s="51"/>
      <c r="AF10" s="51"/>
      <c r="AG10" s="51"/>
      <c r="AH10" s="51"/>
      <c r="AI10" s="51"/>
      <c r="AJ10" s="51"/>
      <c r="AK10" s="2"/>
      <c r="AL10" s="51">
        <f>データ!V6</f>
        <v>17539</v>
      </c>
      <c r="AM10" s="51"/>
      <c r="AN10" s="51"/>
      <c r="AO10" s="51"/>
      <c r="AP10" s="51"/>
      <c r="AQ10" s="51"/>
      <c r="AR10" s="51"/>
      <c r="AS10" s="51"/>
      <c r="AT10" s="46">
        <f>データ!W6</f>
        <v>5.43</v>
      </c>
      <c r="AU10" s="46"/>
      <c r="AV10" s="46"/>
      <c r="AW10" s="46"/>
      <c r="AX10" s="46"/>
      <c r="AY10" s="46"/>
      <c r="AZ10" s="46"/>
      <c r="BA10" s="46"/>
      <c r="BB10" s="46">
        <f>データ!X6</f>
        <v>3230.02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UyclxdMDUXTFaklB8WXdV5oY33sK1Y0ZSZwVwIODnMtPU0iZgk22HBQnHsfhhUCNqAnrPtEbtFNdE5SxyreXBQ==" saltValue="VXTPQXE4TWBksjaD+/wd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242071</v>
      </c>
      <c r="D6" s="33">
        <f t="shared" si="3"/>
        <v>46</v>
      </c>
      <c r="E6" s="33">
        <f t="shared" si="3"/>
        <v>17</v>
      </c>
      <c r="F6" s="33">
        <f t="shared" si="3"/>
        <v>5</v>
      </c>
      <c r="G6" s="33">
        <f t="shared" si="3"/>
        <v>0</v>
      </c>
      <c r="H6" s="33" t="str">
        <f t="shared" si="3"/>
        <v>三重県　鈴鹿市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65.88</v>
      </c>
      <c r="P6" s="34">
        <f t="shared" si="3"/>
        <v>8.84</v>
      </c>
      <c r="Q6" s="34">
        <f t="shared" si="3"/>
        <v>99.77</v>
      </c>
      <c r="R6" s="34">
        <f t="shared" si="3"/>
        <v>3025</v>
      </c>
      <c r="S6" s="34">
        <f t="shared" si="3"/>
        <v>199091</v>
      </c>
      <c r="T6" s="34">
        <f t="shared" si="3"/>
        <v>194.46</v>
      </c>
      <c r="U6" s="34">
        <f t="shared" si="3"/>
        <v>1023.81</v>
      </c>
      <c r="V6" s="34">
        <f t="shared" si="3"/>
        <v>17539</v>
      </c>
      <c r="W6" s="34">
        <f t="shared" si="3"/>
        <v>5.43</v>
      </c>
      <c r="X6" s="34">
        <f t="shared" si="3"/>
        <v>3230.02</v>
      </c>
      <c r="Y6" s="35">
        <f>IF(Y7="",NA(),Y7)</f>
        <v>107.63</v>
      </c>
      <c r="Z6" s="35">
        <f t="shared" ref="Z6:AH6" si="4">IF(Z7="",NA(),Z7)</f>
        <v>108.7</v>
      </c>
      <c r="AA6" s="35">
        <f t="shared" si="4"/>
        <v>103.23</v>
      </c>
      <c r="AB6" s="35">
        <f t="shared" si="4"/>
        <v>103.4</v>
      </c>
      <c r="AC6" s="35">
        <f t="shared" si="4"/>
        <v>103.27</v>
      </c>
      <c r="AD6" s="35">
        <f t="shared" si="4"/>
        <v>99.66</v>
      </c>
      <c r="AE6" s="35">
        <f t="shared" si="4"/>
        <v>100.95</v>
      </c>
      <c r="AF6" s="35">
        <f t="shared" si="4"/>
        <v>101.77</v>
      </c>
      <c r="AG6" s="35">
        <f t="shared" si="4"/>
        <v>103.6</v>
      </c>
      <c r="AH6" s="35">
        <f t="shared" si="4"/>
        <v>106.37</v>
      </c>
      <c r="AI6" s="34" t="str">
        <f>IF(AI7="","",IF(AI7="-","【-】","【"&amp;SUBSTITUTE(TEXT(AI7,"#,##0.00"),"-","△")&amp;"】"))</f>
        <v>【104.99】</v>
      </c>
      <c r="AJ6" s="34">
        <f>IF(AJ7="",NA(),AJ7)</f>
        <v>0</v>
      </c>
      <c r="AK6" s="34">
        <f t="shared" ref="AK6:AS6" si="5">IF(AK7="",NA(),AK7)</f>
        <v>0</v>
      </c>
      <c r="AL6" s="34">
        <f t="shared" si="5"/>
        <v>0</v>
      </c>
      <c r="AM6" s="34">
        <f t="shared" si="5"/>
        <v>0</v>
      </c>
      <c r="AN6" s="34">
        <f t="shared" si="5"/>
        <v>0</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48.79</v>
      </c>
      <c r="AV6" s="35">
        <f t="shared" ref="AV6:BD6" si="6">IF(AV7="",NA(),AV7)</f>
        <v>45.69</v>
      </c>
      <c r="AW6" s="35">
        <f t="shared" si="6"/>
        <v>48.3</v>
      </c>
      <c r="AX6" s="35">
        <f t="shared" si="6"/>
        <v>45.89</v>
      </c>
      <c r="AY6" s="35">
        <f t="shared" si="6"/>
        <v>53.1</v>
      </c>
      <c r="AZ6" s="35">
        <f t="shared" si="6"/>
        <v>31.84</v>
      </c>
      <c r="BA6" s="35">
        <f t="shared" si="6"/>
        <v>29.91</v>
      </c>
      <c r="BB6" s="35">
        <f t="shared" si="6"/>
        <v>29.54</v>
      </c>
      <c r="BC6" s="35">
        <f t="shared" si="6"/>
        <v>26.99</v>
      </c>
      <c r="BD6" s="35">
        <f t="shared" si="6"/>
        <v>29.13</v>
      </c>
      <c r="BE6" s="34" t="str">
        <f>IF(BE7="","",IF(BE7="-","【-】","【"&amp;SUBSTITUTE(TEXT(BE7,"#,##0.00"),"-","△")&amp;"】"))</f>
        <v>【32.80】</v>
      </c>
      <c r="BF6" s="35">
        <f>IF(BF7="",NA(),BF7)</f>
        <v>444.02</v>
      </c>
      <c r="BG6" s="35">
        <f t="shared" ref="BG6:BO6" si="7">IF(BG7="",NA(),BG7)</f>
        <v>405.45</v>
      </c>
      <c r="BH6" s="35">
        <f t="shared" si="7"/>
        <v>301.39999999999998</v>
      </c>
      <c r="BI6" s="35">
        <f t="shared" si="7"/>
        <v>271.77999999999997</v>
      </c>
      <c r="BJ6" s="35">
        <f t="shared" si="7"/>
        <v>316.42</v>
      </c>
      <c r="BK6" s="35">
        <f t="shared" si="7"/>
        <v>974.93</v>
      </c>
      <c r="BL6" s="35">
        <f t="shared" si="7"/>
        <v>855.8</v>
      </c>
      <c r="BM6" s="35">
        <f t="shared" si="7"/>
        <v>789.46</v>
      </c>
      <c r="BN6" s="35">
        <f t="shared" si="7"/>
        <v>826.83</v>
      </c>
      <c r="BO6" s="35">
        <f t="shared" si="7"/>
        <v>867.83</v>
      </c>
      <c r="BP6" s="34" t="str">
        <f>IF(BP7="","",IF(BP7="-","【-】","【"&amp;SUBSTITUTE(TEXT(BP7,"#,##0.00"),"-","△")&amp;"】"))</f>
        <v>【832.52】</v>
      </c>
      <c r="BQ6" s="35">
        <f>IF(BQ7="",NA(),BQ7)</f>
        <v>44.61</v>
      </c>
      <c r="BR6" s="35">
        <f t="shared" ref="BR6:BZ6" si="8">IF(BR7="",NA(),BR7)</f>
        <v>45.55</v>
      </c>
      <c r="BS6" s="35">
        <f t="shared" si="8"/>
        <v>52.94</v>
      </c>
      <c r="BT6" s="35">
        <f t="shared" si="8"/>
        <v>59.43</v>
      </c>
      <c r="BU6" s="35">
        <f t="shared" si="8"/>
        <v>62.1</v>
      </c>
      <c r="BV6" s="35">
        <f t="shared" si="8"/>
        <v>55.32</v>
      </c>
      <c r="BW6" s="35">
        <f t="shared" si="8"/>
        <v>59.8</v>
      </c>
      <c r="BX6" s="35">
        <f t="shared" si="8"/>
        <v>57.77</v>
      </c>
      <c r="BY6" s="35">
        <f t="shared" si="8"/>
        <v>57.31</v>
      </c>
      <c r="BZ6" s="35">
        <f t="shared" si="8"/>
        <v>57.08</v>
      </c>
      <c r="CA6" s="34" t="str">
        <f>IF(CA7="","",IF(CA7="-","【-】","【"&amp;SUBSTITUTE(TEXT(CA7,"#,##0.00"),"-","△")&amp;"】"))</f>
        <v>【60.94】</v>
      </c>
      <c r="CB6" s="35">
        <f>IF(CB7="",NA(),CB7)</f>
        <v>271.25</v>
      </c>
      <c r="CC6" s="35">
        <f t="shared" ref="CC6:CK6" si="9">IF(CC7="",NA(),CC7)</f>
        <v>265.89999999999998</v>
      </c>
      <c r="CD6" s="35">
        <f t="shared" si="9"/>
        <v>289.37</v>
      </c>
      <c r="CE6" s="35">
        <f t="shared" si="9"/>
        <v>267.14999999999998</v>
      </c>
      <c r="CF6" s="35">
        <f t="shared" si="9"/>
        <v>258.19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60.15</v>
      </c>
      <c r="CN6" s="35">
        <f t="shared" ref="CN6:CV6" si="10">IF(CN7="",NA(),CN7)</f>
        <v>60.21</v>
      </c>
      <c r="CO6" s="35">
        <f t="shared" si="10"/>
        <v>59.8</v>
      </c>
      <c r="CP6" s="35">
        <f t="shared" si="10"/>
        <v>59.5</v>
      </c>
      <c r="CQ6" s="35">
        <f t="shared" si="10"/>
        <v>61.24</v>
      </c>
      <c r="CR6" s="35">
        <f t="shared" si="10"/>
        <v>60.65</v>
      </c>
      <c r="CS6" s="35">
        <f t="shared" si="10"/>
        <v>51.75</v>
      </c>
      <c r="CT6" s="35">
        <f t="shared" si="10"/>
        <v>50.68</v>
      </c>
      <c r="CU6" s="35">
        <f t="shared" si="10"/>
        <v>50.14</v>
      </c>
      <c r="CV6" s="35">
        <f t="shared" si="10"/>
        <v>54.83</v>
      </c>
      <c r="CW6" s="34" t="str">
        <f>IF(CW7="","",IF(CW7="-","【-】","【"&amp;SUBSTITUTE(TEXT(CW7,"#,##0.00"),"-","△")&amp;"】"))</f>
        <v>【54.84】</v>
      </c>
      <c r="CX6" s="35">
        <f>IF(CX7="",NA(),CX7)</f>
        <v>86.93</v>
      </c>
      <c r="CY6" s="35">
        <f t="shared" ref="CY6:DG6" si="11">IF(CY7="",NA(),CY7)</f>
        <v>88.73</v>
      </c>
      <c r="CZ6" s="35">
        <f t="shared" si="11"/>
        <v>89.48</v>
      </c>
      <c r="DA6" s="35">
        <f t="shared" si="11"/>
        <v>90</v>
      </c>
      <c r="DB6" s="35">
        <f t="shared" si="11"/>
        <v>91.78</v>
      </c>
      <c r="DC6" s="35">
        <f t="shared" si="11"/>
        <v>84.58</v>
      </c>
      <c r="DD6" s="35">
        <f t="shared" si="11"/>
        <v>84.84</v>
      </c>
      <c r="DE6" s="35">
        <f t="shared" si="11"/>
        <v>84.86</v>
      </c>
      <c r="DF6" s="35">
        <f t="shared" si="11"/>
        <v>84.98</v>
      </c>
      <c r="DG6" s="35">
        <f t="shared" si="11"/>
        <v>84.7</v>
      </c>
      <c r="DH6" s="34" t="str">
        <f>IF(DH7="","",IF(DH7="-","【-】","【"&amp;SUBSTITUTE(TEXT(DH7,"#,##0.00"),"-","△")&amp;"】"))</f>
        <v>【86.60】</v>
      </c>
      <c r="DI6" s="35">
        <f>IF(DI7="",NA(),DI7)</f>
        <v>15.63</v>
      </c>
      <c r="DJ6" s="35">
        <f t="shared" ref="DJ6:DR6" si="12">IF(DJ7="",NA(),DJ7)</f>
        <v>18.489999999999998</v>
      </c>
      <c r="DK6" s="35">
        <f t="shared" si="12"/>
        <v>21.22</v>
      </c>
      <c r="DL6" s="35">
        <f t="shared" si="12"/>
        <v>23.79</v>
      </c>
      <c r="DM6" s="35">
        <f t="shared" si="12"/>
        <v>26.33</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15">
      <c r="A7" s="28"/>
      <c r="B7" s="37">
        <v>2020</v>
      </c>
      <c r="C7" s="37">
        <v>242071</v>
      </c>
      <c r="D7" s="37">
        <v>46</v>
      </c>
      <c r="E7" s="37">
        <v>17</v>
      </c>
      <c r="F7" s="37">
        <v>5</v>
      </c>
      <c r="G7" s="37">
        <v>0</v>
      </c>
      <c r="H7" s="37" t="s">
        <v>96</v>
      </c>
      <c r="I7" s="37" t="s">
        <v>97</v>
      </c>
      <c r="J7" s="37" t="s">
        <v>98</v>
      </c>
      <c r="K7" s="37" t="s">
        <v>99</v>
      </c>
      <c r="L7" s="37" t="s">
        <v>100</v>
      </c>
      <c r="M7" s="37" t="s">
        <v>101</v>
      </c>
      <c r="N7" s="38" t="s">
        <v>102</v>
      </c>
      <c r="O7" s="38">
        <v>65.88</v>
      </c>
      <c r="P7" s="38">
        <v>8.84</v>
      </c>
      <c r="Q7" s="38">
        <v>99.77</v>
      </c>
      <c r="R7" s="38">
        <v>3025</v>
      </c>
      <c r="S7" s="38">
        <v>199091</v>
      </c>
      <c r="T7" s="38">
        <v>194.46</v>
      </c>
      <c r="U7" s="38">
        <v>1023.81</v>
      </c>
      <c r="V7" s="38">
        <v>17539</v>
      </c>
      <c r="W7" s="38">
        <v>5.43</v>
      </c>
      <c r="X7" s="38">
        <v>3230.02</v>
      </c>
      <c r="Y7" s="38">
        <v>107.63</v>
      </c>
      <c r="Z7" s="38">
        <v>108.7</v>
      </c>
      <c r="AA7" s="38">
        <v>103.23</v>
      </c>
      <c r="AB7" s="38">
        <v>103.4</v>
      </c>
      <c r="AC7" s="38">
        <v>103.27</v>
      </c>
      <c r="AD7" s="38">
        <v>99.66</v>
      </c>
      <c r="AE7" s="38">
        <v>100.95</v>
      </c>
      <c r="AF7" s="38">
        <v>101.77</v>
      </c>
      <c r="AG7" s="38">
        <v>103.6</v>
      </c>
      <c r="AH7" s="38">
        <v>106.37</v>
      </c>
      <c r="AI7" s="38">
        <v>104.99</v>
      </c>
      <c r="AJ7" s="38">
        <v>0</v>
      </c>
      <c r="AK7" s="38">
        <v>0</v>
      </c>
      <c r="AL7" s="38">
        <v>0</v>
      </c>
      <c r="AM7" s="38">
        <v>0</v>
      </c>
      <c r="AN7" s="38">
        <v>0</v>
      </c>
      <c r="AO7" s="38">
        <v>225.39</v>
      </c>
      <c r="AP7" s="38">
        <v>224.04</v>
      </c>
      <c r="AQ7" s="38">
        <v>227.4</v>
      </c>
      <c r="AR7" s="38">
        <v>193.99</v>
      </c>
      <c r="AS7" s="38">
        <v>139.02000000000001</v>
      </c>
      <c r="AT7" s="38">
        <v>121.19</v>
      </c>
      <c r="AU7" s="38">
        <v>48.79</v>
      </c>
      <c r="AV7" s="38">
        <v>45.69</v>
      </c>
      <c r="AW7" s="38">
        <v>48.3</v>
      </c>
      <c r="AX7" s="38">
        <v>45.89</v>
      </c>
      <c r="AY7" s="38">
        <v>53.1</v>
      </c>
      <c r="AZ7" s="38">
        <v>31.84</v>
      </c>
      <c r="BA7" s="38">
        <v>29.91</v>
      </c>
      <c r="BB7" s="38">
        <v>29.54</v>
      </c>
      <c r="BC7" s="38">
        <v>26.99</v>
      </c>
      <c r="BD7" s="38">
        <v>29.13</v>
      </c>
      <c r="BE7" s="38">
        <v>32.799999999999997</v>
      </c>
      <c r="BF7" s="38">
        <v>444.02</v>
      </c>
      <c r="BG7" s="38">
        <v>405.45</v>
      </c>
      <c r="BH7" s="38">
        <v>301.39999999999998</v>
      </c>
      <c r="BI7" s="38">
        <v>271.77999999999997</v>
      </c>
      <c r="BJ7" s="38">
        <v>316.42</v>
      </c>
      <c r="BK7" s="38">
        <v>974.93</v>
      </c>
      <c r="BL7" s="38">
        <v>855.8</v>
      </c>
      <c r="BM7" s="38">
        <v>789.46</v>
      </c>
      <c r="BN7" s="38">
        <v>826.83</v>
      </c>
      <c r="BO7" s="38">
        <v>867.83</v>
      </c>
      <c r="BP7" s="38">
        <v>832.52</v>
      </c>
      <c r="BQ7" s="38">
        <v>44.61</v>
      </c>
      <c r="BR7" s="38">
        <v>45.55</v>
      </c>
      <c r="BS7" s="38">
        <v>52.94</v>
      </c>
      <c r="BT7" s="38">
        <v>59.43</v>
      </c>
      <c r="BU7" s="38">
        <v>62.1</v>
      </c>
      <c r="BV7" s="38">
        <v>55.32</v>
      </c>
      <c r="BW7" s="38">
        <v>59.8</v>
      </c>
      <c r="BX7" s="38">
        <v>57.77</v>
      </c>
      <c r="BY7" s="38">
        <v>57.31</v>
      </c>
      <c r="BZ7" s="38">
        <v>57.08</v>
      </c>
      <c r="CA7" s="38">
        <v>60.94</v>
      </c>
      <c r="CB7" s="38">
        <v>271.25</v>
      </c>
      <c r="CC7" s="38">
        <v>265.89999999999998</v>
      </c>
      <c r="CD7" s="38">
        <v>289.37</v>
      </c>
      <c r="CE7" s="38">
        <v>267.14999999999998</v>
      </c>
      <c r="CF7" s="38">
        <v>258.19</v>
      </c>
      <c r="CG7" s="38">
        <v>283.17</v>
      </c>
      <c r="CH7" s="38">
        <v>263.76</v>
      </c>
      <c r="CI7" s="38">
        <v>274.35000000000002</v>
      </c>
      <c r="CJ7" s="38">
        <v>273.52</v>
      </c>
      <c r="CK7" s="38">
        <v>274.99</v>
      </c>
      <c r="CL7" s="38">
        <v>253.04</v>
      </c>
      <c r="CM7" s="38">
        <v>60.15</v>
      </c>
      <c r="CN7" s="38">
        <v>60.21</v>
      </c>
      <c r="CO7" s="38">
        <v>59.8</v>
      </c>
      <c r="CP7" s="38">
        <v>59.5</v>
      </c>
      <c r="CQ7" s="38">
        <v>61.24</v>
      </c>
      <c r="CR7" s="38">
        <v>60.65</v>
      </c>
      <c r="CS7" s="38">
        <v>51.75</v>
      </c>
      <c r="CT7" s="38">
        <v>50.68</v>
      </c>
      <c r="CU7" s="38">
        <v>50.14</v>
      </c>
      <c r="CV7" s="38">
        <v>54.83</v>
      </c>
      <c r="CW7" s="38">
        <v>54.84</v>
      </c>
      <c r="CX7" s="38">
        <v>86.93</v>
      </c>
      <c r="CY7" s="38">
        <v>88.73</v>
      </c>
      <c r="CZ7" s="38">
        <v>89.48</v>
      </c>
      <c r="DA7" s="38">
        <v>90</v>
      </c>
      <c r="DB7" s="38">
        <v>91.78</v>
      </c>
      <c r="DC7" s="38">
        <v>84.58</v>
      </c>
      <c r="DD7" s="38">
        <v>84.84</v>
      </c>
      <c r="DE7" s="38">
        <v>84.86</v>
      </c>
      <c r="DF7" s="38">
        <v>84.98</v>
      </c>
      <c r="DG7" s="38">
        <v>84.7</v>
      </c>
      <c r="DH7" s="38">
        <v>86.6</v>
      </c>
      <c r="DI7" s="38">
        <v>15.63</v>
      </c>
      <c r="DJ7" s="38">
        <v>18.489999999999998</v>
      </c>
      <c r="DK7" s="38">
        <v>21.22</v>
      </c>
      <c r="DL7" s="38">
        <v>23.79</v>
      </c>
      <c r="DM7" s="38">
        <v>26.33</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2022-01-26T08:53:18Z</cp:lastPrinted>
  <dcterms:created xsi:type="dcterms:W3CDTF">2021-12-03T07:32:59Z</dcterms:created>
  <dcterms:modified xsi:type="dcterms:W3CDTF">2022-01-26T23:34:21Z</dcterms:modified>
  <cp:category/>
</cp:coreProperties>
</file>