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3年度\160 照会・回答・通知\いなべ市　財政課\R3_経営比較分析表\いなべ市経営比較分析表　LGWANよりDL\"/>
    </mc:Choice>
  </mc:AlternateContent>
  <workbookProtection workbookAlgorithmName="SHA-512" workbookHashValue="Ab53hAc9pVUzoQtc7wylhHc6VlHbcmuQee1D5SZzEwpV1Ga7KXNzNufO/vx5Xm2WqpfbKrfZsHl2r2ef+2QXkA==" workbookSaltValue="yDYa7W8oznRvU8YIeFBK9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<sst xmlns="http://schemas.openxmlformats.org/spreadsheetml/2006/main" count="228" uniqueCount="116">
  <si>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</si>
  <si>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</si>
  <si>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</si>
  <si>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</si>
  <si>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</si>
  <si>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</si>
  <si>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</si>
  <si>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</si>
  <si>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</si>
  <si>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</si>
  <si>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</si>
  <si>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</si>
  <si>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</si>
  <si>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</si>
  <si>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</si>
  <si>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</si>
  <si>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</si>
  <si>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</si>
  <si>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</si>
  <si>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</si>
  <si>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</si>
  <si>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</si>
  <si>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</si>
  <si>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</si>
  <si>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</si>
  <si>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</si>
  <si>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</si>
  <si>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</si>
  <si>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</si>
  <si>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</si>
  <si>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</si>
  <si>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</si>
  <si>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</si>
  <si>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</si>
  <si>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</si>
  <si>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</si>
  <si>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</si>
  <si>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</si>
  <si>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</si>
  <si>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</si>
  <si>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</si>
  <si>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</si>
  <si>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</si>
  <si>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</si>
  <si>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</si>
  <si>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</si>
  <si>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</si>
  <si>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</si>
  <si>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</si>
  <si>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</si>
  <si>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</si>
  <si>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</si>
  <si>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</si>
  <si>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</si>
  <si>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</si>
  <si>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</si>
  <si>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</si>
  <si>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</si>
  <si>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</si>
  <si>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</si>
  <si>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</si>
  <si>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</si>
  <si>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</si>
  <si>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</si>
  <si>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</si>
  <si>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</si>
  <si>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</si>
  <si>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</si>
  <si>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</si>
  <si>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</si>
  <si>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</si>
  <si>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</si>
  <si>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</si>
  <si>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</si>
  <si>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</si>
  <si>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</si>
  <si>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</si>
  <si>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</si>
  <si>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</si>
  <si>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</si>
  <si>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</si>
  <si>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</si>
  <si>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</si>
  <si>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</si>
  <si>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</si>
  <si>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</si>
  <si>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</si>
  <si>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</si>
  <si>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</si>
  <si>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</si>
  <si>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</si>
  <si>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</si>
  <si>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</si>
  <si>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</si>
  <si>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</si>
  <si>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</si>
  <si>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</si>
  <si>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</si>
  <si>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</si>
  <si>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</si>
  <si>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</si>
  <si>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</si>
  <si>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</si>
  <si>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</si>
  <si>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</si>
  <si>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</si>
  <si>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</si>
  <si>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</si>
  <si>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</si>
  <si>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</si>
  <si>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</si>
  <si>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</si>
  <si>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</si>
  <si>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①有形固定資産減価償却率については同規模団体と比較しても数値が高く、耐用年数を迎える資産が多いことが読み取れ、早急にそれら資産の更新を行う必要がある。
　莫大な費用を要するため、資金の確保は必須である。
②管路経年化率はいなべ市では把握できていない。
③管路更新率は同規模団体と比較し、低い数値であり、積極的に布設替えを行わなければならないと考える。　　</t>
    <rPh sb="1" eb="7">
      <t>ユウケイコテイシサン</t>
    </rPh>
    <rPh sb="7" eb="9">
      <t>ゲンカ</t>
    </rPh>
    <rPh sb="9" eb="11">
      <t>ショウキャク</t>
    </rPh>
    <rPh sb="11" eb="12">
      <t>リツ</t>
    </rPh>
    <rPh sb="17" eb="20">
      <t>ドウキボ</t>
    </rPh>
    <rPh sb="20" eb="22">
      <t>ダンタイ</t>
    </rPh>
    <rPh sb="23" eb="25">
      <t>ヒカク</t>
    </rPh>
    <rPh sb="28" eb="30">
      <t>スウチ</t>
    </rPh>
    <rPh sb="31" eb="32">
      <t>タカ</t>
    </rPh>
    <rPh sb="34" eb="36">
      <t>タイヨウ</t>
    </rPh>
    <rPh sb="36" eb="38">
      <t>ネンスウ</t>
    </rPh>
    <rPh sb="39" eb="40">
      <t>ムカ</t>
    </rPh>
    <rPh sb="42" eb="44">
      <t>シサン</t>
    </rPh>
    <rPh sb="45" eb="46">
      <t>オオ</t>
    </rPh>
    <rPh sb="50" eb="51">
      <t>ヨ</t>
    </rPh>
    <rPh sb="52" eb="53">
      <t>ト</t>
    </rPh>
    <rPh sb="55" eb="57">
      <t>サッキュウ</t>
    </rPh>
    <rPh sb="61" eb="63">
      <t>シサン</t>
    </rPh>
    <rPh sb="64" eb="66">
      <t>コウシン</t>
    </rPh>
    <rPh sb="67" eb="68">
      <t>オコナ</t>
    </rPh>
    <rPh sb="69" eb="71">
      <t>ヒツヨウ</t>
    </rPh>
    <rPh sb="77" eb="79">
      <t>バクダイ</t>
    </rPh>
    <rPh sb="80" eb="82">
      <t>ヒヨウ</t>
    </rPh>
    <rPh sb="83" eb="84">
      <t>ヨウ</t>
    </rPh>
    <rPh sb="89" eb="91">
      <t>シキン</t>
    </rPh>
    <rPh sb="92" eb="94">
      <t>カクホ</t>
    </rPh>
    <rPh sb="95" eb="97">
      <t>ヒッス</t>
    </rPh>
    <rPh sb="103" eb="105">
      <t>カンロ</t>
    </rPh>
    <rPh sb="105" eb="109">
      <t>ケイネンカリツ</t>
    </rPh>
    <rPh sb="113" eb="114">
      <t>シ</t>
    </rPh>
    <rPh sb="116" eb="118">
      <t>ハアク</t>
    </rPh>
    <rPh sb="128" eb="133">
      <t>カンロコウシンリツ</t>
    </rPh>
    <rPh sb="140" eb="142">
      <t>ヒカク</t>
    </rPh>
    <rPh sb="144" eb="145">
      <t>ヒク</t>
    </rPh>
    <rPh sb="146" eb="148">
      <t>スウチ</t>
    </rPh>
    <rPh sb="152" eb="155">
      <t>セッキョクテキ</t>
    </rPh>
    <rPh sb="156" eb="159">
      <t>フセツカ</t>
    </rPh>
    <rPh sb="161" eb="162">
      <t>オコナ</t>
    </rPh>
    <rPh sb="172" eb="173">
      <t>カンガ</t>
    </rPh>
    <phoneticPr fontId="4"/>
  </si>
  <si>
    <t>①経常収支比率について、100％以上を示しており同規模団体と比較しても良好な数値を示している。
　令和２年度は社会情勢などの要因から水需要が多かったため収益を確保できたが、当市では人口減少が顕著であることから今後の収入減は避けられないため注視する必要がある。
②累積欠損金は発生していないが①で述べたように今後の収入減が予想され、累積欠損金の発生も視野に入れた経営を心がけねばならない。
③流動比率について100％を大きく超えていることから令和２年度においては資金不足の心配はない。
④企業債残高対給水収益比率については企業債の残高が減少傾向にあるため、同規模団体と比較しても良好な数値を維持できると考える。
⑤料金回収率について、令和２年度は100％以上となったが、特需により起こった現象であるため、常に100％以上を維持できるような料金収入を確保するべきである。
⑥給水原価については、同規模団体と比較しても低い数値であるが、料金回収率が常に100％を超えていなければならないことを踏まえると、楽観はできない。
⑦施設利用率について、同規模団体と比較し、概ね良好であると考えている。
⑧有収率について、令和２年度は同規模団体と比較すると良好な数字といえる。
　この数値を継続維持できるように漏水調査を続けていく必要がある。</t>
    <rPh sb="1" eb="5">
      <t>ケイジョウシュウシ</t>
    </rPh>
    <rPh sb="5" eb="7">
      <t>ヒリツ</t>
    </rPh>
    <rPh sb="16" eb="18">
      <t>イジョウ</t>
    </rPh>
    <rPh sb="19" eb="20">
      <t>シメ</t>
    </rPh>
    <rPh sb="24" eb="27">
      <t>ドウキボ</t>
    </rPh>
    <rPh sb="27" eb="29">
      <t>ダンタイ</t>
    </rPh>
    <rPh sb="35" eb="37">
      <t>リョウコウ</t>
    </rPh>
    <rPh sb="38" eb="40">
      <t>スウチ</t>
    </rPh>
    <rPh sb="41" eb="42">
      <t>シメ</t>
    </rPh>
    <rPh sb="49" eb="51">
      <t>レイワ</t>
    </rPh>
    <rPh sb="52" eb="54">
      <t>ネンド</t>
    </rPh>
    <rPh sb="55" eb="57">
      <t>シャカイ</t>
    </rPh>
    <rPh sb="57" eb="59">
      <t>ジョウセイ</t>
    </rPh>
    <rPh sb="62" eb="64">
      <t>ヨウイン</t>
    </rPh>
    <rPh sb="66" eb="67">
      <t>ミズ</t>
    </rPh>
    <rPh sb="67" eb="69">
      <t>ジュヨウ</t>
    </rPh>
    <rPh sb="70" eb="71">
      <t>オオ</t>
    </rPh>
    <rPh sb="76" eb="78">
      <t>シュウエキ</t>
    </rPh>
    <rPh sb="79" eb="81">
      <t>カクホ</t>
    </rPh>
    <rPh sb="86" eb="88">
      <t>トウシ</t>
    </rPh>
    <rPh sb="90" eb="94">
      <t>ジンコウゲンショウ</t>
    </rPh>
    <rPh sb="95" eb="97">
      <t>ケンチョ</t>
    </rPh>
    <rPh sb="104" eb="106">
      <t>コンゴ</t>
    </rPh>
    <rPh sb="111" eb="112">
      <t>サ</t>
    </rPh>
    <rPh sb="119" eb="121">
      <t>チュウシ</t>
    </rPh>
    <rPh sb="123" eb="125">
      <t>ヒツヨウ</t>
    </rPh>
    <rPh sb="131" eb="133">
      <t>ルイセキ</t>
    </rPh>
    <rPh sb="133" eb="136">
      <t>ケッソンキン</t>
    </rPh>
    <rPh sb="137" eb="139">
      <t>ハッセイ</t>
    </rPh>
    <rPh sb="147" eb="148">
      <t>ノ</t>
    </rPh>
    <rPh sb="153" eb="155">
      <t>コンゴ</t>
    </rPh>
    <rPh sb="156" eb="159">
      <t>シュウニュウゲン</t>
    </rPh>
    <rPh sb="160" eb="162">
      <t>ヨソウ</t>
    </rPh>
    <rPh sb="165" eb="170">
      <t>ルイセキケッソンキン</t>
    </rPh>
    <rPh sb="171" eb="173">
      <t>ハッセイ</t>
    </rPh>
    <rPh sb="174" eb="176">
      <t>シヤ</t>
    </rPh>
    <rPh sb="177" eb="178">
      <t>イ</t>
    </rPh>
    <rPh sb="180" eb="182">
      <t>ケイエイ</t>
    </rPh>
    <rPh sb="183" eb="184">
      <t>ココロ</t>
    </rPh>
    <rPh sb="195" eb="197">
      <t>リュウドウ</t>
    </rPh>
    <rPh sb="197" eb="199">
      <t>ヒリツ</t>
    </rPh>
    <rPh sb="208" eb="209">
      <t>オオ</t>
    </rPh>
    <rPh sb="211" eb="212">
      <t>コ</t>
    </rPh>
    <rPh sb="220" eb="222">
      <t>レイワ</t>
    </rPh>
    <rPh sb="223" eb="225">
      <t>ネンド</t>
    </rPh>
    <rPh sb="230" eb="232">
      <t>シキン</t>
    </rPh>
    <rPh sb="232" eb="234">
      <t>フソク</t>
    </rPh>
    <rPh sb="235" eb="237">
      <t>シンパイ</t>
    </rPh>
    <rPh sb="243" eb="248">
      <t>キギョウサイザンダカ</t>
    </rPh>
    <rPh sb="248" eb="249">
      <t>タイ</t>
    </rPh>
    <rPh sb="249" eb="255">
      <t>キュウスイシュウエキヒリツ</t>
    </rPh>
    <rPh sb="260" eb="263">
      <t>キギョウサイ</t>
    </rPh>
    <rPh sb="264" eb="266">
      <t>ザンダカ</t>
    </rPh>
    <rPh sb="267" eb="271">
      <t>ゲンショウケイコウ</t>
    </rPh>
    <rPh sb="283" eb="285">
      <t>ヒカク</t>
    </rPh>
    <rPh sb="288" eb="290">
      <t>リョウコウ</t>
    </rPh>
    <rPh sb="291" eb="293">
      <t>スウチ</t>
    </rPh>
    <rPh sb="294" eb="296">
      <t>イジ</t>
    </rPh>
    <rPh sb="300" eb="301">
      <t>カンガ</t>
    </rPh>
    <rPh sb="306" eb="311">
      <t>リョウキンカイシュウリツ</t>
    </rPh>
    <rPh sb="316" eb="318">
      <t>レイワ</t>
    </rPh>
    <rPh sb="319" eb="321">
      <t>ネンド</t>
    </rPh>
    <rPh sb="326" eb="328">
      <t>イジョウ</t>
    </rPh>
    <rPh sb="334" eb="336">
      <t>トクジュ</t>
    </rPh>
    <rPh sb="339" eb="340">
      <t>オ</t>
    </rPh>
    <rPh sb="343" eb="345">
      <t>ゲンショウ</t>
    </rPh>
    <rPh sb="351" eb="352">
      <t>ツネ</t>
    </rPh>
    <rPh sb="357" eb="359">
      <t>イジョウ</t>
    </rPh>
    <rPh sb="360" eb="362">
      <t>イジ</t>
    </rPh>
    <rPh sb="368" eb="372">
      <t>リョウキンシュウニュウ</t>
    </rPh>
    <rPh sb="373" eb="375">
      <t>カクホ</t>
    </rPh>
    <rPh sb="385" eb="389">
      <t>キュウスイゲンカ</t>
    </rPh>
    <rPh sb="395" eb="400">
      <t>ドウキボダンタイ</t>
    </rPh>
    <rPh sb="401" eb="403">
      <t>ヒカク</t>
    </rPh>
    <rPh sb="406" eb="407">
      <t>ヒク</t>
    </rPh>
    <rPh sb="408" eb="410">
      <t>スウチ</t>
    </rPh>
    <rPh sb="415" eb="420">
      <t>リョウキンカイシュウリツ</t>
    </rPh>
    <rPh sb="421" eb="422">
      <t>ツネ</t>
    </rPh>
    <rPh sb="428" eb="429">
      <t>コ</t>
    </rPh>
    <rPh sb="443" eb="444">
      <t>フ</t>
    </rPh>
    <rPh sb="449" eb="451">
      <t>ラッカン</t>
    </rPh>
    <rPh sb="459" eb="464">
      <t>シセツリヨウリツ</t>
    </rPh>
    <rPh sb="469" eb="474">
      <t>ドウキボダンタイ</t>
    </rPh>
    <rPh sb="475" eb="477">
      <t>ヒカク</t>
    </rPh>
    <rPh sb="479" eb="480">
      <t>オオム</t>
    </rPh>
    <rPh sb="481" eb="483">
      <t>リョウコウ</t>
    </rPh>
    <rPh sb="487" eb="488">
      <t>カンガ</t>
    </rPh>
    <rPh sb="495" eb="498">
      <t>ユウシュウリツ</t>
    </rPh>
    <rPh sb="509" eb="514">
      <t>ドウキボダンタイ</t>
    </rPh>
    <rPh sb="515" eb="517">
      <t>ヒカク</t>
    </rPh>
    <rPh sb="520" eb="522">
      <t>リョウコウ</t>
    </rPh>
    <rPh sb="523" eb="525">
      <t>スウジ</t>
    </rPh>
    <rPh sb="534" eb="536">
      <t>スウチ</t>
    </rPh>
    <rPh sb="537" eb="539">
      <t>ケイゾク</t>
    </rPh>
    <rPh sb="539" eb="541">
      <t>イジ</t>
    </rPh>
    <rPh sb="547" eb="549">
      <t>ロウスイ</t>
    </rPh>
    <rPh sb="549" eb="551">
      <t>チョウサ</t>
    </rPh>
    <rPh sb="552" eb="553">
      <t>ツヅ</t>
    </rPh>
    <rPh sb="557" eb="559">
      <t>ヒツヨウ</t>
    </rPh>
    <phoneticPr fontId="4"/>
  </si>
  <si>
    <t>　経営の健全化・効率化の指標から、単年度で見れば概ね良好な数値が出ているが、今後の人口減少に伴う収入減などや、高度経済成長期に布設された老朽配管の更新などの費用増を考えると数年先は大幅な経営状況の悪化（各経営指標の悪化）が懸念されるため、更なる経営の効率化や水道料金の見直し等を考えていかなくてはならない。
　また、老朽化の状況について更新すべき配管の更新が行われていない。
　早急に老朽化の状況を把握し、更新しなければならないと考える。</t>
    <rPh sb="1" eb="3">
      <t>ケイエイ</t>
    </rPh>
    <rPh sb="4" eb="7">
      <t>ケンゼンカ</t>
    </rPh>
    <rPh sb="8" eb="11">
      <t>コウリツカ</t>
    </rPh>
    <rPh sb="12" eb="14">
      <t>シヒョウ</t>
    </rPh>
    <rPh sb="17" eb="20">
      <t>タンネンド</t>
    </rPh>
    <rPh sb="21" eb="22">
      <t>ミ</t>
    </rPh>
    <rPh sb="24" eb="25">
      <t>オオム</t>
    </rPh>
    <rPh sb="26" eb="28">
      <t>リョウコウ</t>
    </rPh>
    <rPh sb="29" eb="31">
      <t>スウチ</t>
    </rPh>
    <rPh sb="32" eb="33">
      <t>デ</t>
    </rPh>
    <rPh sb="38" eb="40">
      <t>コンゴ</t>
    </rPh>
    <rPh sb="41" eb="45">
      <t>ジンコウゲンショウ</t>
    </rPh>
    <rPh sb="46" eb="47">
      <t>トモナ</t>
    </rPh>
    <rPh sb="48" eb="51">
      <t>シュウニュウゲン</t>
    </rPh>
    <rPh sb="55" eb="62">
      <t>コウドケイザイセイチョウキ</t>
    </rPh>
    <rPh sb="63" eb="65">
      <t>フセツ</t>
    </rPh>
    <rPh sb="68" eb="72">
      <t>ロウキュウハイカン</t>
    </rPh>
    <rPh sb="73" eb="75">
      <t>コウシン</t>
    </rPh>
    <rPh sb="78" eb="80">
      <t>ヒヨウ</t>
    </rPh>
    <rPh sb="80" eb="81">
      <t>ゾウ</t>
    </rPh>
    <rPh sb="82" eb="83">
      <t>カンガ</t>
    </rPh>
    <rPh sb="119" eb="120">
      <t>サラ</t>
    </rPh>
    <rPh sb="122" eb="124">
      <t>ケイエイ</t>
    </rPh>
    <rPh sb="125" eb="128">
      <t>コウリツカ</t>
    </rPh>
    <rPh sb="129" eb="133">
      <t>スイドウリョウキン</t>
    </rPh>
    <rPh sb="134" eb="136">
      <t>ミナオ</t>
    </rPh>
    <rPh sb="137" eb="138">
      <t>ナド</t>
    </rPh>
    <rPh sb="139" eb="140">
      <t>カンガ</t>
    </rPh>
    <rPh sb="158" eb="161">
      <t>ロウキュウカ</t>
    </rPh>
    <rPh sb="162" eb="164">
      <t>ジョウキョウ</t>
    </rPh>
    <rPh sb="168" eb="170">
      <t>コウシン</t>
    </rPh>
    <rPh sb="173" eb="175">
      <t>ハイカン</t>
    </rPh>
    <rPh sb="176" eb="178">
      <t>コウシン</t>
    </rPh>
    <rPh sb="179" eb="180">
      <t>オコナ</t>
    </rPh>
    <rPh sb="189" eb="191">
      <t>サッキュウ</t>
    </rPh>
    <rPh sb="192" eb="195">
      <t>ロウキュウカ</t>
    </rPh>
    <rPh sb="196" eb="198">
      <t>ジョウキョウ</t>
    </rPh>
    <rPh sb="199" eb="201">
      <t>ハアク</t>
    </rPh>
    <rPh sb="203" eb="205">
      <t>コウシン</t>
    </rPh>
    <rPh sb="215" eb="21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</si>
</sst>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c:v>
                </c:pt>
                <c:pt idx="1">
                  <c:v>0.3</c:v>
                </c:pt>
                <c:pt idx="2">
                  <c:v>0.18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B1C-44D4-931A-4BBF0E5D1CB0}"/>
            </c:ext>
          </c:extLst>
        </c:ser>
        <c:dLbls>
          <c:showLegendKey val="0"/>
          <c:showVal val="0"/>
          <c:showCatName val="0"/>
          <c:showSerName val="0"/>
          <c:showPercent val="0"/>
          <c:showBubbleSize val="0"/>
        </c:dLbls>
        <c:gapWidth val="150"/>
        <c:axId val="313627792"/>
        <c:axId val="31363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xmlns:c16r2="http://schemas.microsoft.com/office/drawing/2015/06/chart">
            <c:ext xmlns:c16="http://schemas.microsoft.com/office/drawing/2014/chart" uri="{C3380CC4-5D6E-409C-BE32-E72D297353CC}">
              <c16:uniqueId val="{00000001-3B1C-44D4-931A-4BBF0E5D1CB0}"/>
            </c:ext>
          </c:extLst>
        </c:ser>
        <c:dLbls>
          <c:showLegendKey val="0"/>
          <c:showVal val="0"/>
          <c:showCatName val="0"/>
          <c:showSerName val="0"/>
          <c:showPercent val="0"/>
          <c:showBubbleSize val="0"/>
        </c:dLbls>
        <c:marker val="1"/>
        <c:smooth val="0"/>
        <c:axId val="313627792"/>
        <c:axId val="313632280"/>
      </c:lineChart>
      <c:dateAx>
        <c:axId val="313627792"/>
        <c:scaling>
          <c:orientation val="minMax"/>
        </c:scaling>
        <c:delete val="1"/>
        <c:axPos val="b"/>
        <c:numFmt formatCode="&quot;H&quot;yy" sourceLinked="1"/>
        <c:majorTickMark val="none"/>
        <c:minorTickMark val="none"/>
        <c:tickLblPos val="none"/>
        <c:crossAx val="313632280"/>
        <c:crosses val="autoZero"/>
        <c:auto val="1"/>
        <c:lblOffset val="100"/>
        <c:baseTimeUnit val="years"/>
      </c:dateAx>
      <c:valAx>
        <c:axId val="31363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62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63.95</c:v>
                </c:pt>
                <c:pt idx="1">
                  <c:v>59.61</c:v>
                </c:pt>
                <c:pt idx="2">
                  <c:v>59.88</c:v>
                </c:pt>
                <c:pt idx="3">
                  <c:v>58.44</c:v>
                </c:pt>
                <c:pt idx="4">
                  <c:v>61.36</c:v>
                </c:pt>
              </c:numCache>
            </c:numRef>
          </c:val>
          <c:extLst xmlns:c16r2="http://schemas.microsoft.com/office/drawing/2015/06/chart">
            <c:ext xmlns:c16="http://schemas.microsoft.com/office/drawing/2014/chart" uri="{C3380CC4-5D6E-409C-BE32-E72D297353CC}">
              <c16:uniqueId val="{00000000-3C76-48C5-A217-67B18CDCFFE6}"/>
            </c:ext>
          </c:extLst>
        </c:ser>
        <c:dLbls>
          <c:showLegendKey val="0"/>
          <c:showVal val="0"/>
          <c:showCatName val="0"/>
          <c:showSerName val="0"/>
          <c:showPercent val="0"/>
          <c:showBubbleSize val="0"/>
        </c:dLbls>
        <c:gapWidth val="150"/>
        <c:axId val="313725576"/>
        <c:axId val="31372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xmlns:c16r2="http://schemas.microsoft.com/office/drawing/2015/06/chart">
            <c:ext xmlns:c16="http://schemas.microsoft.com/office/drawing/2014/chart" uri="{C3380CC4-5D6E-409C-BE32-E72D297353CC}">
              <c16:uniqueId val="{00000001-3C76-48C5-A217-67B18CDCFFE6}"/>
            </c:ext>
          </c:extLst>
        </c:ser>
        <c:dLbls>
          <c:showLegendKey val="0"/>
          <c:showVal val="0"/>
          <c:showCatName val="0"/>
          <c:showSerName val="0"/>
          <c:showPercent val="0"/>
          <c:showBubbleSize val="0"/>
        </c:dLbls>
        <c:marker val="1"/>
        <c:smooth val="0"/>
        <c:axId val="313725576"/>
        <c:axId val="313725968"/>
      </c:lineChart>
      <c:dateAx>
        <c:axId val="313725576"/>
        <c:scaling>
          <c:orientation val="minMax"/>
        </c:scaling>
        <c:delete val="1"/>
        <c:axPos val="b"/>
        <c:numFmt formatCode="&quot;H&quot;yy" sourceLinked="1"/>
        <c:majorTickMark val="none"/>
        <c:minorTickMark val="none"/>
        <c:tickLblPos val="none"/>
        <c:crossAx val="313725968"/>
        <c:crosses val="autoZero"/>
        <c:auto val="1"/>
        <c:lblOffset val="100"/>
        <c:baseTimeUnit val="years"/>
      </c:dateAx>
      <c:valAx>
        <c:axId val="31372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72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81.400000000000006</c:v>
                </c:pt>
                <c:pt idx="1">
                  <c:v>87.43</c:v>
                </c:pt>
                <c:pt idx="2">
                  <c:v>86.81</c:v>
                </c:pt>
                <c:pt idx="3">
                  <c:v>83.07</c:v>
                </c:pt>
                <c:pt idx="4">
                  <c:v>86.46</c:v>
                </c:pt>
              </c:numCache>
            </c:numRef>
          </c:val>
          <c:extLst xmlns:c16r2="http://schemas.microsoft.com/office/drawing/2015/06/chart">
            <c:ext xmlns:c16="http://schemas.microsoft.com/office/drawing/2014/chart" uri="{C3380CC4-5D6E-409C-BE32-E72D297353CC}">
              <c16:uniqueId val="{00000000-0B45-4A4A-A4AC-E5D5094A8D66}"/>
            </c:ext>
          </c:extLst>
        </c:ser>
        <c:dLbls>
          <c:showLegendKey val="0"/>
          <c:showVal val="0"/>
          <c:showCatName val="0"/>
          <c:showSerName val="0"/>
          <c:showPercent val="0"/>
          <c:showBubbleSize val="0"/>
        </c:dLbls>
        <c:gapWidth val="150"/>
        <c:axId val="314090200"/>
        <c:axId val="31409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xmlns:c16r2="http://schemas.microsoft.com/office/drawing/2015/06/chart">
            <c:ext xmlns:c16="http://schemas.microsoft.com/office/drawing/2014/chart" uri="{C3380CC4-5D6E-409C-BE32-E72D297353CC}">
              <c16:uniqueId val="{00000001-0B45-4A4A-A4AC-E5D5094A8D66}"/>
            </c:ext>
          </c:extLst>
        </c:ser>
        <c:dLbls>
          <c:showLegendKey val="0"/>
          <c:showVal val="0"/>
          <c:showCatName val="0"/>
          <c:showSerName val="0"/>
          <c:showPercent val="0"/>
          <c:showBubbleSize val="0"/>
        </c:dLbls>
        <c:marker val="1"/>
        <c:smooth val="0"/>
        <c:axId val="314090200"/>
        <c:axId val="314090592"/>
      </c:lineChart>
      <c:dateAx>
        <c:axId val="314090200"/>
        <c:scaling>
          <c:orientation val="minMax"/>
        </c:scaling>
        <c:delete val="1"/>
        <c:axPos val="b"/>
        <c:numFmt formatCode="&quot;H&quot;yy" sourceLinked="1"/>
        <c:majorTickMark val="none"/>
        <c:minorTickMark val="none"/>
        <c:tickLblPos val="none"/>
        <c:crossAx val="314090592"/>
        <c:crosses val="autoZero"/>
        <c:auto val="1"/>
        <c:lblOffset val="100"/>
        <c:baseTimeUnit val="years"/>
      </c:dateAx>
      <c:valAx>
        <c:axId val="3140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109.57</c:v>
                </c:pt>
                <c:pt idx="1">
                  <c:v>111.67</c:v>
                </c:pt>
                <c:pt idx="2">
                  <c:v>106.95</c:v>
                </c:pt>
                <c:pt idx="3">
                  <c:v>104.48</c:v>
                </c:pt>
                <c:pt idx="4">
                  <c:v>110.24</c:v>
                </c:pt>
              </c:numCache>
            </c:numRef>
          </c:val>
          <c:extLst xmlns:c16r2="http://schemas.microsoft.com/office/drawing/2015/06/chart">
            <c:ext xmlns:c16="http://schemas.microsoft.com/office/drawing/2014/chart" uri="{C3380CC4-5D6E-409C-BE32-E72D297353CC}">
              <c16:uniqueId val="{00000000-5DA3-44E7-BE78-0751DD2BD7F4}"/>
            </c:ext>
          </c:extLst>
        </c:ser>
        <c:dLbls>
          <c:showLegendKey val="0"/>
          <c:showVal val="0"/>
          <c:showCatName val="0"/>
          <c:showSerName val="0"/>
          <c:showPercent val="0"/>
          <c:showBubbleSize val="0"/>
        </c:dLbls>
        <c:gapWidth val="150"/>
        <c:axId val="312876384"/>
        <c:axId val="31287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xmlns:c16r2="http://schemas.microsoft.com/office/drawing/2015/06/chart">
            <c:ext xmlns:c16="http://schemas.microsoft.com/office/drawing/2014/chart" uri="{C3380CC4-5D6E-409C-BE32-E72D297353CC}">
              <c16:uniqueId val="{00000001-5DA3-44E7-BE78-0751DD2BD7F4}"/>
            </c:ext>
          </c:extLst>
        </c:ser>
        <c:dLbls>
          <c:showLegendKey val="0"/>
          <c:showVal val="0"/>
          <c:showCatName val="0"/>
          <c:showSerName val="0"/>
          <c:showPercent val="0"/>
          <c:showBubbleSize val="0"/>
        </c:dLbls>
        <c:marker val="1"/>
        <c:smooth val="0"/>
        <c:axId val="312876384"/>
        <c:axId val="312876768"/>
      </c:lineChart>
      <c:dateAx>
        <c:axId val="312876384"/>
        <c:scaling>
          <c:orientation val="minMax"/>
        </c:scaling>
        <c:delete val="1"/>
        <c:axPos val="b"/>
        <c:numFmt formatCode="&quot;H&quot;yy" sourceLinked="1"/>
        <c:majorTickMark val="none"/>
        <c:minorTickMark val="none"/>
        <c:tickLblPos val="none"/>
        <c:crossAx val="312876768"/>
        <c:crosses val="autoZero"/>
        <c:auto val="1"/>
        <c:lblOffset val="100"/>
        <c:baseTimeUnit val="years"/>
      </c:dateAx>
      <c:valAx>
        <c:axId val="312876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28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47.33</c:v>
                </c:pt>
                <c:pt idx="1">
                  <c:v>48.28</c:v>
                </c:pt>
                <c:pt idx="2">
                  <c:v>50</c:v>
                </c:pt>
                <c:pt idx="3">
                  <c:v>51.58</c:v>
                </c:pt>
                <c:pt idx="4">
                  <c:v>53.47</c:v>
                </c:pt>
              </c:numCache>
            </c:numRef>
          </c:val>
          <c:extLst xmlns:c16r2="http://schemas.microsoft.com/office/drawing/2015/06/chart">
            <c:ext xmlns:c16="http://schemas.microsoft.com/office/drawing/2014/chart" uri="{C3380CC4-5D6E-409C-BE32-E72D297353CC}">
              <c16:uniqueId val="{00000000-15C1-4501-B0B2-16FA23201E51}"/>
            </c:ext>
          </c:extLst>
        </c:ser>
        <c:dLbls>
          <c:showLegendKey val="0"/>
          <c:showVal val="0"/>
          <c:showCatName val="0"/>
          <c:showSerName val="0"/>
          <c:showPercent val="0"/>
          <c:showBubbleSize val="0"/>
        </c:dLbls>
        <c:gapWidth val="150"/>
        <c:axId val="313437616"/>
        <c:axId val="31343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xmlns:c16r2="http://schemas.microsoft.com/office/drawing/2015/06/chart">
            <c:ext xmlns:c16="http://schemas.microsoft.com/office/drawing/2014/chart" uri="{C3380CC4-5D6E-409C-BE32-E72D297353CC}">
              <c16:uniqueId val="{00000001-15C1-4501-B0B2-16FA23201E51}"/>
            </c:ext>
          </c:extLst>
        </c:ser>
        <c:dLbls>
          <c:showLegendKey val="0"/>
          <c:showVal val="0"/>
          <c:showCatName val="0"/>
          <c:showSerName val="0"/>
          <c:showPercent val="0"/>
          <c:showBubbleSize val="0"/>
        </c:dLbls>
        <c:marker val="1"/>
        <c:smooth val="0"/>
        <c:axId val="313437616"/>
        <c:axId val="313438000"/>
      </c:lineChart>
      <c:dateAx>
        <c:axId val="313437616"/>
        <c:scaling>
          <c:orientation val="minMax"/>
        </c:scaling>
        <c:delete val="1"/>
        <c:axPos val="b"/>
        <c:numFmt formatCode="&quot;H&quot;yy" sourceLinked="1"/>
        <c:majorTickMark val="none"/>
        <c:minorTickMark val="none"/>
        <c:tickLblPos val="none"/>
        <c:crossAx val="313438000"/>
        <c:crosses val="autoZero"/>
        <c:auto val="1"/>
        <c:lblOffset val="100"/>
        <c:baseTimeUnit val="years"/>
      </c:dateAx>
      <c:valAx>
        <c:axId val="31343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43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24-45CB-BD6A-107219CCBF0E}"/>
            </c:ext>
          </c:extLst>
        </c:ser>
        <c:dLbls>
          <c:showLegendKey val="0"/>
          <c:showVal val="0"/>
          <c:showCatName val="0"/>
          <c:showSerName val="0"/>
          <c:showPercent val="0"/>
          <c:showBubbleSize val="0"/>
        </c:dLbls>
        <c:gapWidth val="150"/>
        <c:axId val="313538496"/>
        <c:axId val="31353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xmlns:c16r2="http://schemas.microsoft.com/office/drawing/2015/06/chart">
            <c:ext xmlns:c16="http://schemas.microsoft.com/office/drawing/2014/chart" uri="{C3380CC4-5D6E-409C-BE32-E72D297353CC}">
              <c16:uniqueId val="{00000001-9B24-45CB-BD6A-107219CCBF0E}"/>
            </c:ext>
          </c:extLst>
        </c:ser>
        <c:dLbls>
          <c:showLegendKey val="0"/>
          <c:showVal val="0"/>
          <c:showCatName val="0"/>
          <c:showSerName val="0"/>
          <c:showPercent val="0"/>
          <c:showBubbleSize val="0"/>
        </c:dLbls>
        <c:marker val="1"/>
        <c:smooth val="0"/>
        <c:axId val="313538496"/>
        <c:axId val="313538888"/>
      </c:lineChart>
      <c:dateAx>
        <c:axId val="313538496"/>
        <c:scaling>
          <c:orientation val="minMax"/>
        </c:scaling>
        <c:delete val="1"/>
        <c:axPos val="b"/>
        <c:numFmt formatCode="&quot;H&quot;yy" sourceLinked="1"/>
        <c:majorTickMark val="none"/>
        <c:minorTickMark val="none"/>
        <c:tickLblPos val="none"/>
        <c:crossAx val="313538888"/>
        <c:crosses val="autoZero"/>
        <c:auto val="1"/>
        <c:lblOffset val="100"/>
        <c:baseTimeUnit val="years"/>
      </c:dateAx>
      <c:valAx>
        <c:axId val="31353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5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00-4B57-98BF-28D994E07677}"/>
            </c:ext>
          </c:extLst>
        </c:ser>
        <c:dLbls>
          <c:showLegendKey val="0"/>
          <c:showVal val="0"/>
          <c:showCatName val="0"/>
          <c:showSerName val="0"/>
          <c:showPercent val="0"/>
          <c:showBubbleSize val="0"/>
        </c:dLbls>
        <c:gapWidth val="150"/>
        <c:axId val="313540456"/>
        <c:axId val="31353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xmlns:c16r2="http://schemas.microsoft.com/office/drawing/2015/06/chart">
            <c:ext xmlns:c16="http://schemas.microsoft.com/office/drawing/2014/chart" uri="{C3380CC4-5D6E-409C-BE32-E72D297353CC}">
              <c16:uniqueId val="{00000001-6200-4B57-98BF-28D994E07677}"/>
            </c:ext>
          </c:extLst>
        </c:ser>
        <c:dLbls>
          <c:showLegendKey val="0"/>
          <c:showVal val="0"/>
          <c:showCatName val="0"/>
          <c:showSerName val="0"/>
          <c:showPercent val="0"/>
          <c:showBubbleSize val="0"/>
        </c:dLbls>
        <c:marker val="1"/>
        <c:smooth val="0"/>
        <c:axId val="313540456"/>
        <c:axId val="313537712"/>
      </c:lineChart>
      <c:dateAx>
        <c:axId val="313540456"/>
        <c:scaling>
          <c:orientation val="minMax"/>
        </c:scaling>
        <c:delete val="1"/>
        <c:axPos val="b"/>
        <c:numFmt formatCode="&quot;H&quot;yy" sourceLinked="1"/>
        <c:majorTickMark val="none"/>
        <c:minorTickMark val="none"/>
        <c:tickLblPos val="none"/>
        <c:crossAx val="313537712"/>
        <c:crosses val="autoZero"/>
        <c:auto val="1"/>
        <c:lblOffset val="100"/>
        <c:baseTimeUnit val="years"/>
      </c:dateAx>
      <c:valAx>
        <c:axId val="31353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54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411.05</c:v>
                </c:pt>
                <c:pt idx="1">
                  <c:v>367.57</c:v>
                </c:pt>
                <c:pt idx="2">
                  <c:v>401.39</c:v>
                </c:pt>
                <c:pt idx="3">
                  <c:v>486.98</c:v>
                </c:pt>
                <c:pt idx="4">
                  <c:v>497.18</c:v>
                </c:pt>
              </c:numCache>
            </c:numRef>
          </c:val>
          <c:extLst xmlns:c16r2="http://schemas.microsoft.com/office/drawing/2015/06/chart">
            <c:ext xmlns:c16="http://schemas.microsoft.com/office/drawing/2014/chart" uri="{C3380CC4-5D6E-409C-BE32-E72D297353CC}">
              <c16:uniqueId val="{00000000-5470-4B72-9C77-19627324A7C5}"/>
            </c:ext>
          </c:extLst>
        </c:ser>
        <c:dLbls>
          <c:showLegendKey val="0"/>
          <c:showVal val="0"/>
          <c:showCatName val="0"/>
          <c:showSerName val="0"/>
          <c:showPercent val="0"/>
          <c:showBubbleSize val="0"/>
        </c:dLbls>
        <c:gapWidth val="150"/>
        <c:axId val="313729104"/>
        <c:axId val="31372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xmlns:c16r2="http://schemas.microsoft.com/office/drawing/2015/06/chart">
            <c:ext xmlns:c16="http://schemas.microsoft.com/office/drawing/2014/chart" uri="{C3380CC4-5D6E-409C-BE32-E72D297353CC}">
              <c16:uniqueId val="{00000001-5470-4B72-9C77-19627324A7C5}"/>
            </c:ext>
          </c:extLst>
        </c:ser>
        <c:dLbls>
          <c:showLegendKey val="0"/>
          <c:showVal val="0"/>
          <c:showCatName val="0"/>
          <c:showSerName val="0"/>
          <c:showPercent val="0"/>
          <c:showBubbleSize val="0"/>
        </c:dLbls>
        <c:marker val="1"/>
        <c:smooth val="0"/>
        <c:axId val="313729104"/>
        <c:axId val="313726752"/>
      </c:lineChart>
      <c:dateAx>
        <c:axId val="313729104"/>
        <c:scaling>
          <c:orientation val="minMax"/>
        </c:scaling>
        <c:delete val="1"/>
        <c:axPos val="b"/>
        <c:numFmt formatCode="&quot;H&quot;yy" sourceLinked="1"/>
        <c:majorTickMark val="none"/>
        <c:minorTickMark val="none"/>
        <c:tickLblPos val="none"/>
        <c:crossAx val="313726752"/>
        <c:crosses val="autoZero"/>
        <c:auto val="1"/>
        <c:lblOffset val="100"/>
        <c:baseTimeUnit val="years"/>
      </c:dateAx>
      <c:valAx>
        <c:axId val="313726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72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472.43</c:v>
                </c:pt>
                <c:pt idx="1">
                  <c:v>442.7</c:v>
                </c:pt>
                <c:pt idx="2">
                  <c:v>408.84</c:v>
                </c:pt>
                <c:pt idx="3">
                  <c:v>381.54</c:v>
                </c:pt>
                <c:pt idx="4">
                  <c:v>351.39</c:v>
                </c:pt>
              </c:numCache>
            </c:numRef>
          </c:val>
          <c:extLst xmlns:c16r2="http://schemas.microsoft.com/office/drawing/2015/06/chart">
            <c:ext xmlns:c16="http://schemas.microsoft.com/office/drawing/2014/chart" uri="{C3380CC4-5D6E-409C-BE32-E72D297353CC}">
              <c16:uniqueId val="{00000000-0466-4A77-8FEA-6EAC8A7E33A9}"/>
            </c:ext>
          </c:extLst>
        </c:ser>
        <c:dLbls>
          <c:showLegendKey val="0"/>
          <c:showVal val="0"/>
          <c:showCatName val="0"/>
          <c:showSerName val="0"/>
          <c:showPercent val="0"/>
          <c:showBubbleSize val="0"/>
        </c:dLbls>
        <c:gapWidth val="150"/>
        <c:axId val="313730672"/>
        <c:axId val="31373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xmlns:c16r2="http://schemas.microsoft.com/office/drawing/2015/06/chart">
            <c:ext xmlns:c16="http://schemas.microsoft.com/office/drawing/2014/chart" uri="{C3380CC4-5D6E-409C-BE32-E72D297353CC}">
              <c16:uniqueId val="{00000001-0466-4A77-8FEA-6EAC8A7E33A9}"/>
            </c:ext>
          </c:extLst>
        </c:ser>
        <c:dLbls>
          <c:showLegendKey val="0"/>
          <c:showVal val="0"/>
          <c:showCatName val="0"/>
          <c:showSerName val="0"/>
          <c:showPercent val="0"/>
          <c:showBubbleSize val="0"/>
        </c:dLbls>
        <c:marker val="1"/>
        <c:smooth val="0"/>
        <c:axId val="313730672"/>
        <c:axId val="313731064"/>
      </c:lineChart>
      <c:dateAx>
        <c:axId val="313730672"/>
        <c:scaling>
          <c:orientation val="minMax"/>
        </c:scaling>
        <c:delete val="1"/>
        <c:axPos val="b"/>
        <c:numFmt formatCode="&quot;H&quot;yy" sourceLinked="1"/>
        <c:majorTickMark val="none"/>
        <c:minorTickMark val="none"/>
        <c:tickLblPos val="none"/>
        <c:crossAx val="313731064"/>
        <c:crosses val="autoZero"/>
        <c:auto val="1"/>
        <c:lblOffset val="100"/>
        <c:baseTimeUnit val="years"/>
      </c:dateAx>
      <c:valAx>
        <c:axId val="313731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373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102.57</c:v>
                </c:pt>
                <c:pt idx="1">
                  <c:v>105.56</c:v>
                </c:pt>
                <c:pt idx="2">
                  <c:v>99.73</c:v>
                </c:pt>
                <c:pt idx="3">
                  <c:v>97.07</c:v>
                </c:pt>
                <c:pt idx="4">
                  <c:v>103</c:v>
                </c:pt>
              </c:numCache>
            </c:numRef>
          </c:val>
          <c:extLst xmlns:c16r2="http://schemas.microsoft.com/office/drawing/2015/06/chart">
            <c:ext xmlns:c16="http://schemas.microsoft.com/office/drawing/2014/chart" uri="{C3380CC4-5D6E-409C-BE32-E72D297353CC}">
              <c16:uniqueId val="{00000000-702B-4B28-AED3-E19B38E29692}"/>
            </c:ext>
          </c:extLst>
        </c:ser>
        <c:dLbls>
          <c:showLegendKey val="0"/>
          <c:showVal val="0"/>
          <c:showCatName val="0"/>
          <c:showSerName val="0"/>
          <c:showPercent val="0"/>
          <c:showBubbleSize val="0"/>
        </c:dLbls>
        <c:gapWidth val="150"/>
        <c:axId val="313731456"/>
        <c:axId val="31373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xmlns:c16r2="http://schemas.microsoft.com/office/drawing/2015/06/chart">
            <c:ext xmlns:c16="http://schemas.microsoft.com/office/drawing/2014/chart" uri="{C3380CC4-5D6E-409C-BE32-E72D297353CC}">
              <c16:uniqueId val="{00000001-702B-4B28-AED3-E19B38E29692}"/>
            </c:ext>
          </c:extLst>
        </c:ser>
        <c:dLbls>
          <c:showLegendKey val="0"/>
          <c:showVal val="0"/>
          <c:showCatName val="0"/>
          <c:showSerName val="0"/>
          <c:showPercent val="0"/>
          <c:showBubbleSize val="0"/>
        </c:dLbls>
        <c:marker val="1"/>
        <c:smooth val="0"/>
        <c:axId val="313731456"/>
        <c:axId val="313732240"/>
      </c:lineChart>
      <c:dateAx>
        <c:axId val="313731456"/>
        <c:scaling>
          <c:orientation val="minMax"/>
        </c:scaling>
        <c:delete val="1"/>
        <c:axPos val="b"/>
        <c:numFmt formatCode="&quot;H&quot;yy" sourceLinked="1"/>
        <c:majorTickMark val="none"/>
        <c:minorTickMark val="none"/>
        <c:tickLblPos val="none"/>
        <c:crossAx val="313732240"/>
        <c:crosses val="autoZero"/>
        <c:auto val="1"/>
        <c:lblOffset val="100"/>
        <c:baseTimeUnit val="years"/>
      </c:dateAx>
      <c:valAx>
        <c:axId val="31373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7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142.34</c:v>
                </c:pt>
                <c:pt idx="1">
                  <c:v>138.44999999999999</c:v>
                </c:pt>
                <c:pt idx="2">
                  <c:v>146.46</c:v>
                </c:pt>
                <c:pt idx="3">
                  <c:v>150.19999999999999</c:v>
                </c:pt>
                <c:pt idx="4">
                  <c:v>141.46</c:v>
                </c:pt>
              </c:numCache>
            </c:numRef>
          </c:val>
          <c:extLst xmlns:c16r2="http://schemas.microsoft.com/office/drawing/2015/06/chart">
            <c:ext xmlns:c16="http://schemas.microsoft.com/office/drawing/2014/chart" uri="{C3380CC4-5D6E-409C-BE32-E72D297353CC}">
              <c16:uniqueId val="{00000000-BA59-47F7-8B51-1BA9B3433A62}"/>
            </c:ext>
          </c:extLst>
        </c:ser>
        <c:dLbls>
          <c:showLegendKey val="0"/>
          <c:showVal val="0"/>
          <c:showCatName val="0"/>
          <c:showSerName val="0"/>
          <c:showPercent val="0"/>
          <c:showBubbleSize val="0"/>
        </c:dLbls>
        <c:gapWidth val="150"/>
        <c:axId val="313724792"/>
        <c:axId val="31372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xmlns:c16r2="http://schemas.microsoft.com/office/drawing/2015/06/chart">
            <c:ext xmlns:c16="http://schemas.microsoft.com/office/drawing/2014/chart" uri="{C3380CC4-5D6E-409C-BE32-E72D297353CC}">
              <c16:uniqueId val="{00000001-BA59-47F7-8B51-1BA9B3433A62}"/>
            </c:ext>
          </c:extLst>
        </c:ser>
        <c:dLbls>
          <c:showLegendKey val="0"/>
          <c:showVal val="0"/>
          <c:showCatName val="0"/>
          <c:showSerName val="0"/>
          <c:showPercent val="0"/>
          <c:showBubbleSize val="0"/>
        </c:dLbls>
        <c:marker val="1"/>
        <c:smooth val="0"/>
        <c:axId val="313724792"/>
        <c:axId val="313727536"/>
      </c:lineChart>
      <c:dateAx>
        <c:axId val="313724792"/>
        <c:scaling>
          <c:orientation val="minMax"/>
        </c:scaling>
        <c:delete val="1"/>
        <c:axPos val="b"/>
        <c:numFmt formatCode="&quot;H&quot;yy" sourceLinked="1"/>
        <c:majorTickMark val="none"/>
        <c:minorTickMark val="none"/>
        <c:tickLblPos val="none"/>
        <c:crossAx val="313727536"/>
        <c:crosses val="autoZero"/>
        <c:auto val="1"/>
        <c:lblOffset val="100"/>
        <c:baseTimeUnit val="years"/>
      </c:dateAx>
      <c:valAx>
        <c:axId val="31372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72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AO58" sqref="AO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いなべ市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45401</v>
      </c>
      <c r="AM8" s="61"/>
      <c r="AN8" s="61"/>
      <c r="AO8" s="61"/>
      <c r="AP8" s="61"/>
      <c r="AQ8" s="61"/>
      <c r="AR8" s="61"/>
      <c r="AS8" s="61"/>
      <c r="AT8" s="52">
        <f>データ!$S$6</f>
        <v>219.83</v>
      </c>
      <c r="AU8" s="53"/>
      <c r="AV8" s="53"/>
      <c r="AW8" s="53"/>
      <c r="AX8" s="53"/>
      <c r="AY8" s="53"/>
      <c r="AZ8" s="53"/>
      <c r="BA8" s="53"/>
      <c r="BB8" s="54">
        <f>データ!$T$6</f>
        <v>206.53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76.75</v>
      </c>
      <c r="J10" s="53"/>
      <c r="K10" s="53"/>
      <c r="L10" s="53"/>
      <c r="M10" s="53"/>
      <c r="N10" s="53"/>
      <c r="O10" s="64"/>
      <c r="P10" s="54">
        <f>データ!$P$6</f>
        <v>99.94</v>
      </c>
      <c r="Q10" s="54"/>
      <c r="R10" s="54"/>
      <c r="S10" s="54"/>
      <c r="T10" s="54"/>
      <c r="U10" s="54"/>
      <c r="V10" s="54"/>
      <c r="W10" s="61">
        <f>データ!$Q$6</f>
        <v>2640</v>
      </c>
      <c r="X10" s="61"/>
      <c r="Y10" s="61"/>
      <c r="Z10" s="61"/>
      <c r="AA10" s="61"/>
      <c r="AB10" s="61"/>
      <c r="AC10" s="61"/>
      <c r="AD10" s="2"/>
      <c r="AE10" s="2"/>
      <c r="AF10" s="2"/>
      <c r="AG10" s="2"/>
      <c r="AH10" s="4"/>
      <c r="AI10" s="4"/>
      <c r="AJ10" s="4"/>
      <c r="AK10" s="4"/>
      <c r="AL10" s="61">
        <f>データ!$U$6</f>
        <v>45224</v>
      </c>
      <c r="AM10" s="61"/>
      <c r="AN10" s="61"/>
      <c r="AO10" s="61"/>
      <c r="AP10" s="61"/>
      <c r="AQ10" s="61"/>
      <c r="AR10" s="61"/>
      <c r="AS10" s="61"/>
      <c r="AT10" s="52">
        <f>データ!$V$6</f>
        <v>119.56</v>
      </c>
      <c r="AU10" s="53"/>
      <c r="AV10" s="53"/>
      <c r="AW10" s="53"/>
      <c r="AX10" s="53"/>
      <c r="AY10" s="53"/>
      <c r="AZ10" s="53"/>
      <c r="BA10" s="53"/>
      <c r="BB10" s="54">
        <f>データ!$W$6</f>
        <v>378.25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LtYwEQPgtmxfvESLxgHwragzMT1Icfruc3QTxlL/wICuY2nK8hmUvg9BriVf4h9/ONno2et8LcvzOmxrq9jGA==" saltValue="CSkcGH07Blv0um15kgN44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242144</v>
      </c>
      <c r="D6" s="34">
        <f t="shared" si="3"/>
        <v>46</v>
      </c>
      <c r="E6" s="34">
        <f t="shared" si="3"/>
        <v>1</v>
      </c>
      <c r="F6" s="34">
        <f t="shared" si="3"/>
        <v>0</v>
      </c>
      <c r="G6" s="34">
        <f t="shared" si="3"/>
        <v>1</v>
      </c>
      <c r="H6" s="34" t="str">
        <f t="shared" si="3"/>
        <v>三重県　いなべ市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76.75</v>
      </c>
      <c r="P6" s="35">
        <f t="shared" si="3"/>
        <v>99.94</v>
      </c>
      <c r="Q6" s="35">
        <f t="shared" si="3"/>
        <v>2640</v>
      </c>
      <c r="R6" s="35">
        <f t="shared" si="3"/>
        <v>45401</v>
      </c>
      <c r="S6" s="35">
        <f t="shared" si="3"/>
        <v>219.83</v>
      </c>
      <c r="T6" s="35">
        <f t="shared" si="3"/>
        <v>206.53</v>
      </c>
      <c r="U6" s="35">
        <f t="shared" si="3"/>
        <v>45224</v>
      </c>
      <c r="V6" s="35">
        <f t="shared" si="3"/>
        <v>119.56</v>
      </c>
      <c r="W6" s="35">
        <f t="shared" si="3"/>
        <v>378.25</v>
      </c>
      <c r="X6" s="36">
        <f>IF(X7="",NA(),X7)</f>
        <v>109.57</v>
      </c>
      <c r="Y6" s="36">
        <f t="shared" ref="Y6:AG6" si="4">IF(Y7="",NA(),Y7)</f>
        <v>111.67</v>
      </c>
      <c r="Z6" s="36">
        <f t="shared" si="4"/>
        <v>106.95</v>
      </c>
      <c r="AA6" s="36">
        <f t="shared" si="4"/>
        <v>104.48</v>
      </c>
      <c r="AB6" s="36">
        <f t="shared" si="4"/>
        <v>110.24</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411.05</v>
      </c>
      <c r="AU6" s="36">
        <f t="shared" ref="AU6:BC6" si="6">IF(AU7="",NA(),AU7)</f>
        <v>367.57</v>
      </c>
      <c r="AV6" s="36">
        <f t="shared" si="6"/>
        <v>401.39</v>
      </c>
      <c r="AW6" s="36">
        <f t="shared" si="6"/>
        <v>486.98</v>
      </c>
      <c r="AX6" s="36">
        <f t="shared" si="6"/>
        <v>497.18</v>
      </c>
      <c r="AY6" s="36">
        <f t="shared" si="6"/>
        <v>377.63</v>
      </c>
      <c r="AZ6" s="36">
        <f t="shared" si="6"/>
        <v>357.34</v>
      </c>
      <c r="BA6" s="36">
        <f t="shared" si="6"/>
        <v>366.03</v>
      </c>
      <c r="BB6" s="36">
        <f t="shared" si="6"/>
        <v>365.18</v>
      </c>
      <c r="BC6" s="36">
        <f t="shared" si="6"/>
        <v>327.77</v>
      </c>
      <c r="BD6" s="35" t="str">
        <f>IF(BD7="","",IF(BD7="-","【-】","【"&amp;SUBSTITUTE(TEXT(BD7,"#,##0.00"),"-","△")&amp;"】"))</f>
        <v>【260.31】</v>
      </c>
      <c r="BE6" s="36">
        <f>IF(BE7="",NA(),BE7)</f>
        <v>472.43</v>
      </c>
      <c r="BF6" s="36">
        <f t="shared" ref="BF6:BN6" si="7">IF(BF7="",NA(),BF7)</f>
        <v>442.7</v>
      </c>
      <c r="BG6" s="36">
        <f t="shared" si="7"/>
        <v>408.84</v>
      </c>
      <c r="BH6" s="36">
        <f t="shared" si="7"/>
        <v>381.54</v>
      </c>
      <c r="BI6" s="36">
        <f t="shared" si="7"/>
        <v>351.39</v>
      </c>
      <c r="BJ6" s="36">
        <f t="shared" si="7"/>
        <v>364.71</v>
      </c>
      <c r="BK6" s="36">
        <f t="shared" si="7"/>
        <v>373.69</v>
      </c>
      <c r="BL6" s="36">
        <f t="shared" si="7"/>
        <v>370.12</v>
      </c>
      <c r="BM6" s="36">
        <f t="shared" si="7"/>
        <v>371.65</v>
      </c>
      <c r="BN6" s="36">
        <f t="shared" si="7"/>
        <v>397.1</v>
      </c>
      <c r="BO6" s="35" t="str">
        <f>IF(BO7="","",IF(BO7="-","【-】","【"&amp;SUBSTITUTE(TEXT(BO7,"#,##0.00"),"-","△")&amp;"】"))</f>
        <v>【275.67】</v>
      </c>
      <c r="BP6" s="36">
        <f>IF(BP7="",NA(),BP7)</f>
        <v>102.57</v>
      </c>
      <c r="BQ6" s="36">
        <f t="shared" ref="BQ6:BY6" si="8">IF(BQ7="",NA(),BQ7)</f>
        <v>105.56</v>
      </c>
      <c r="BR6" s="36">
        <f t="shared" si="8"/>
        <v>99.73</v>
      </c>
      <c r="BS6" s="36">
        <f t="shared" si="8"/>
        <v>97.07</v>
      </c>
      <c r="BT6" s="36">
        <f t="shared" si="8"/>
        <v>103</v>
      </c>
      <c r="BU6" s="36">
        <f t="shared" si="8"/>
        <v>100.65</v>
      </c>
      <c r="BV6" s="36">
        <f t="shared" si="8"/>
        <v>99.87</v>
      </c>
      <c r="BW6" s="36">
        <f t="shared" si="8"/>
        <v>100.42</v>
      </c>
      <c r="BX6" s="36">
        <f t="shared" si="8"/>
        <v>98.77</v>
      </c>
      <c r="BY6" s="36">
        <f t="shared" si="8"/>
        <v>95.79</v>
      </c>
      <c r="BZ6" s="35" t="str">
        <f>IF(BZ7="","",IF(BZ7="-","【-】","【"&amp;SUBSTITUTE(TEXT(BZ7,"#,##0.00"),"-","△")&amp;"】"))</f>
        <v>【100.05】</v>
      </c>
      <c r="CA6" s="36">
        <f>IF(CA7="",NA(),CA7)</f>
        <v>142.34</v>
      </c>
      <c r="CB6" s="36">
        <f t="shared" ref="CB6:CJ6" si="9">IF(CB7="",NA(),CB7)</f>
        <v>138.44999999999999</v>
      </c>
      <c r="CC6" s="36">
        <f t="shared" si="9"/>
        <v>146.46</v>
      </c>
      <c r="CD6" s="36">
        <f t="shared" si="9"/>
        <v>150.19999999999999</v>
      </c>
      <c r="CE6" s="36">
        <f t="shared" si="9"/>
        <v>141.46</v>
      </c>
      <c r="CF6" s="36">
        <f t="shared" si="9"/>
        <v>170.19</v>
      </c>
      <c r="CG6" s="36">
        <f t="shared" si="9"/>
        <v>171.81</v>
      </c>
      <c r="CH6" s="36">
        <f t="shared" si="9"/>
        <v>171.67</v>
      </c>
      <c r="CI6" s="36">
        <f t="shared" si="9"/>
        <v>173.67</v>
      </c>
      <c r="CJ6" s="36">
        <f t="shared" si="9"/>
        <v>171.13</v>
      </c>
      <c r="CK6" s="35" t="str">
        <f>IF(CK7="","",IF(CK7="-","【-】","【"&amp;SUBSTITUTE(TEXT(CK7,"#,##0.00"),"-","△")&amp;"】"))</f>
        <v>【166.40】</v>
      </c>
      <c r="CL6" s="36">
        <f>IF(CL7="",NA(),CL7)</f>
        <v>63.95</v>
      </c>
      <c r="CM6" s="36">
        <f t="shared" ref="CM6:CU6" si="10">IF(CM7="",NA(),CM7)</f>
        <v>59.61</v>
      </c>
      <c r="CN6" s="36">
        <f t="shared" si="10"/>
        <v>59.88</v>
      </c>
      <c r="CO6" s="36">
        <f t="shared" si="10"/>
        <v>58.44</v>
      </c>
      <c r="CP6" s="36">
        <f t="shared" si="10"/>
        <v>61.36</v>
      </c>
      <c r="CQ6" s="36">
        <f t="shared" si="10"/>
        <v>59.01</v>
      </c>
      <c r="CR6" s="36">
        <f t="shared" si="10"/>
        <v>60.03</v>
      </c>
      <c r="CS6" s="36">
        <f t="shared" si="10"/>
        <v>59.74</v>
      </c>
      <c r="CT6" s="36">
        <f t="shared" si="10"/>
        <v>59.67</v>
      </c>
      <c r="CU6" s="36">
        <f t="shared" si="10"/>
        <v>60.12</v>
      </c>
      <c r="CV6" s="35" t="str">
        <f>IF(CV7="","",IF(CV7="-","【-】","【"&amp;SUBSTITUTE(TEXT(CV7,"#,##0.00"),"-","△")&amp;"】"))</f>
        <v>【60.69】</v>
      </c>
      <c r="CW6" s="36">
        <f>IF(CW7="",NA(),CW7)</f>
        <v>81.400000000000006</v>
      </c>
      <c r="CX6" s="36">
        <f t="shared" ref="CX6:DF6" si="11">IF(CX7="",NA(),CX7)</f>
        <v>87.43</v>
      </c>
      <c r="CY6" s="36">
        <f t="shared" si="11"/>
        <v>86.81</v>
      </c>
      <c r="CZ6" s="36">
        <f t="shared" si="11"/>
        <v>83.07</v>
      </c>
      <c r="DA6" s="36">
        <f t="shared" si="11"/>
        <v>86.46</v>
      </c>
      <c r="DB6" s="36">
        <f t="shared" si="11"/>
        <v>85.37</v>
      </c>
      <c r="DC6" s="36">
        <f t="shared" si="11"/>
        <v>84.81</v>
      </c>
      <c r="DD6" s="36">
        <f t="shared" si="11"/>
        <v>84.8</v>
      </c>
      <c r="DE6" s="36">
        <f t="shared" si="11"/>
        <v>84.6</v>
      </c>
      <c r="DF6" s="36">
        <f t="shared" si="11"/>
        <v>84.24</v>
      </c>
      <c r="DG6" s="35" t="str">
        <f>IF(DG7="","",IF(DG7="-","【-】","【"&amp;SUBSTITUTE(TEXT(DG7,"#,##0.00"),"-","△")&amp;"】"))</f>
        <v>【89.82】</v>
      </c>
      <c r="DH6" s="36">
        <f>IF(DH7="",NA(),DH7)</f>
        <v>47.33</v>
      </c>
      <c r="DI6" s="36">
        <f t="shared" ref="DI6:DQ6" si="12">IF(DI7="",NA(),DI7)</f>
        <v>48.28</v>
      </c>
      <c r="DJ6" s="36">
        <f t="shared" si="12"/>
        <v>50</v>
      </c>
      <c r="DK6" s="36">
        <f t="shared" si="12"/>
        <v>51.58</v>
      </c>
      <c r="DL6" s="36">
        <f t="shared" si="12"/>
        <v>53.47</v>
      </c>
      <c r="DM6" s="36">
        <f t="shared" si="12"/>
        <v>46.9</v>
      </c>
      <c r="DN6" s="36">
        <f t="shared" si="12"/>
        <v>47.28</v>
      </c>
      <c r="DO6" s="36">
        <f t="shared" si="12"/>
        <v>47.66</v>
      </c>
      <c r="DP6" s="36">
        <f t="shared" si="12"/>
        <v>48.17</v>
      </c>
      <c r="DQ6" s="36">
        <f t="shared" si="12"/>
        <v>48.83</v>
      </c>
      <c r="DR6" s="35" t="str">
        <f>IF(DR7="","",IF(DR7="-","【-】","【"&amp;SUBSTITUTE(TEXT(DR7,"#,##0.00"),"-","△")&amp;"】"))</f>
        <v>【50.19】</v>
      </c>
      <c r="DS6" s="35">
        <f>IF(DS7="",NA(),DS7)</f>
        <v>0</v>
      </c>
      <c r="DT6" s="35">
        <f t="shared" ref="DT6:EB6" si="13">IF(DT7="",NA(),DT7)</f>
        <v>0</v>
      </c>
      <c r="DU6" s="35">
        <f t="shared" si="13"/>
        <v>0</v>
      </c>
      <c r="DV6" s="35">
        <f t="shared" si="13"/>
        <v>0</v>
      </c>
      <c r="DW6" s="35">
        <f t="shared" si="13"/>
        <v>0</v>
      </c>
      <c r="DX6" s="36">
        <f t="shared" si="13"/>
        <v>12.03</v>
      </c>
      <c r="DY6" s="36">
        <f t="shared" si="13"/>
        <v>12.19</v>
      </c>
      <c r="DZ6" s="36">
        <f t="shared" si="13"/>
        <v>15.1</v>
      </c>
      <c r="EA6" s="36">
        <f t="shared" si="13"/>
        <v>17.12</v>
      </c>
      <c r="EB6" s="36">
        <f t="shared" si="13"/>
        <v>18.18</v>
      </c>
      <c r="EC6" s="35" t="str">
        <f>IF(EC7="","",IF(EC7="-","【-】","【"&amp;SUBSTITUTE(TEXT(EC7,"#,##0.00"),"-","△")&amp;"】"))</f>
        <v>【20.63】</v>
      </c>
      <c r="ED6" s="36">
        <f>IF(ED7="",NA(),ED7)</f>
        <v>0.6</v>
      </c>
      <c r="EE6" s="36">
        <f t="shared" ref="EE6:EM6" si="14">IF(EE7="",NA(),EE7)</f>
        <v>0.3</v>
      </c>
      <c r="EF6" s="36">
        <f t="shared" si="14"/>
        <v>0.18</v>
      </c>
      <c r="EG6" s="35">
        <f t="shared" si="14"/>
        <v>0</v>
      </c>
      <c r="EH6" s="35">
        <f t="shared" si="14"/>
        <v>0</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242144</v>
      </c>
      <c r="D7" s="38">
        <v>46</v>
      </c>
      <c r="E7" s="38">
        <v>1</v>
      </c>
      <c r="F7" s="38">
        <v>0</v>
      </c>
      <c r="G7" s="38">
        <v>1</v>
      </c>
      <c r="H7" s="38" t="s">
        <v>93</v>
      </c>
      <c r="I7" s="38" t="s">
        <v>94</v>
      </c>
      <c r="J7" s="38" t="s">
        <v>95</v>
      </c>
      <c r="K7" s="38" t="s">
        <v>96</v>
      </c>
      <c r="L7" s="38" t="s">
        <v>97</v>
      </c>
      <c r="M7" s="38" t="s">
        <v>98</v>
      </c>
      <c r="N7" s="39" t="s">
        <v>99</v>
      </c>
      <c r="O7" s="39">
        <v>76.75</v>
      </c>
      <c r="P7" s="39">
        <v>99.94</v>
      </c>
      <c r="Q7" s="39">
        <v>2640</v>
      </c>
      <c r="R7" s="39">
        <v>45401</v>
      </c>
      <c r="S7" s="39">
        <v>219.83</v>
      </c>
      <c r="T7" s="39">
        <v>206.53</v>
      </c>
      <c r="U7" s="39">
        <v>45224</v>
      </c>
      <c r="V7" s="39">
        <v>119.56</v>
      </c>
      <c r="W7" s="39">
        <v>378.25</v>
      </c>
      <c r="X7" s="39">
        <v>109.57</v>
      </c>
      <c r="Y7" s="39">
        <v>111.67</v>
      </c>
      <c r="Z7" s="39">
        <v>106.95</v>
      </c>
      <c r="AA7" s="39">
        <v>104.48</v>
      </c>
      <c r="AB7" s="39">
        <v>110.24</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411.05</v>
      </c>
      <c r="AU7" s="39">
        <v>367.57</v>
      </c>
      <c r="AV7" s="39">
        <v>401.39</v>
      </c>
      <c r="AW7" s="39">
        <v>486.98</v>
      </c>
      <c r="AX7" s="39">
        <v>497.18</v>
      </c>
      <c r="AY7" s="39">
        <v>377.63</v>
      </c>
      <c r="AZ7" s="39">
        <v>357.34</v>
      </c>
      <c r="BA7" s="39">
        <v>366.03</v>
      </c>
      <c r="BB7" s="39">
        <v>365.18</v>
      </c>
      <c r="BC7" s="39">
        <v>327.77</v>
      </c>
      <c r="BD7" s="39">
        <v>260.31</v>
      </c>
      <c r="BE7" s="39">
        <v>472.43</v>
      </c>
      <c r="BF7" s="39">
        <v>442.7</v>
      </c>
      <c r="BG7" s="39">
        <v>408.84</v>
      </c>
      <c r="BH7" s="39">
        <v>381.54</v>
      </c>
      <c r="BI7" s="39">
        <v>351.39</v>
      </c>
      <c r="BJ7" s="39">
        <v>364.71</v>
      </c>
      <c r="BK7" s="39">
        <v>373.69</v>
      </c>
      <c r="BL7" s="39">
        <v>370.12</v>
      </c>
      <c r="BM7" s="39">
        <v>371.65</v>
      </c>
      <c r="BN7" s="39">
        <v>397.1</v>
      </c>
      <c r="BO7" s="39">
        <v>275.67</v>
      </c>
      <c r="BP7" s="39">
        <v>102.57</v>
      </c>
      <c r="BQ7" s="39">
        <v>105.56</v>
      </c>
      <c r="BR7" s="39">
        <v>99.73</v>
      </c>
      <c r="BS7" s="39">
        <v>97.07</v>
      </c>
      <c r="BT7" s="39">
        <v>103</v>
      </c>
      <c r="BU7" s="39">
        <v>100.65</v>
      </c>
      <c r="BV7" s="39">
        <v>99.87</v>
      </c>
      <c r="BW7" s="39">
        <v>100.42</v>
      </c>
      <c r="BX7" s="39">
        <v>98.77</v>
      </c>
      <c r="BY7" s="39">
        <v>95.79</v>
      </c>
      <c r="BZ7" s="39">
        <v>100.05</v>
      </c>
      <c r="CA7" s="39">
        <v>142.34</v>
      </c>
      <c r="CB7" s="39">
        <v>138.44999999999999</v>
      </c>
      <c r="CC7" s="39">
        <v>146.46</v>
      </c>
      <c r="CD7" s="39">
        <v>150.19999999999999</v>
      </c>
      <c r="CE7" s="39">
        <v>141.46</v>
      </c>
      <c r="CF7" s="39">
        <v>170.19</v>
      </c>
      <c r="CG7" s="39">
        <v>171.81</v>
      </c>
      <c r="CH7" s="39">
        <v>171.67</v>
      </c>
      <c r="CI7" s="39">
        <v>173.67</v>
      </c>
      <c r="CJ7" s="39">
        <v>171.13</v>
      </c>
      <c r="CK7" s="39">
        <v>166.4</v>
      </c>
      <c r="CL7" s="39">
        <v>63.95</v>
      </c>
      <c r="CM7" s="39">
        <v>59.61</v>
      </c>
      <c r="CN7" s="39">
        <v>59.88</v>
      </c>
      <c r="CO7" s="39">
        <v>58.44</v>
      </c>
      <c r="CP7" s="39">
        <v>61.36</v>
      </c>
      <c r="CQ7" s="39">
        <v>59.01</v>
      </c>
      <c r="CR7" s="39">
        <v>60.03</v>
      </c>
      <c r="CS7" s="39">
        <v>59.74</v>
      </c>
      <c r="CT7" s="39">
        <v>59.67</v>
      </c>
      <c r="CU7" s="39">
        <v>60.12</v>
      </c>
      <c r="CV7" s="39">
        <v>60.69</v>
      </c>
      <c r="CW7" s="39">
        <v>81.400000000000006</v>
      </c>
      <c r="CX7" s="39">
        <v>87.43</v>
      </c>
      <c r="CY7" s="39">
        <v>86.81</v>
      </c>
      <c r="CZ7" s="39">
        <v>83.07</v>
      </c>
      <c r="DA7" s="39">
        <v>86.46</v>
      </c>
      <c r="DB7" s="39">
        <v>85.37</v>
      </c>
      <c r="DC7" s="39">
        <v>84.81</v>
      </c>
      <c r="DD7" s="39">
        <v>84.8</v>
      </c>
      <c r="DE7" s="39">
        <v>84.6</v>
      </c>
      <c r="DF7" s="39">
        <v>84.24</v>
      </c>
      <c r="DG7" s="39">
        <v>89.82</v>
      </c>
      <c r="DH7" s="39">
        <v>47.33</v>
      </c>
      <c r="DI7" s="39">
        <v>48.28</v>
      </c>
      <c r="DJ7" s="39">
        <v>50</v>
      </c>
      <c r="DK7" s="39">
        <v>51.58</v>
      </c>
      <c r="DL7" s="39">
        <v>53.47</v>
      </c>
      <c r="DM7" s="39">
        <v>46.9</v>
      </c>
      <c r="DN7" s="39">
        <v>47.28</v>
      </c>
      <c r="DO7" s="39">
        <v>47.66</v>
      </c>
      <c r="DP7" s="39">
        <v>48.17</v>
      </c>
      <c r="DQ7" s="39">
        <v>48.83</v>
      </c>
      <c r="DR7" s="39">
        <v>50.19</v>
      </c>
      <c r="DS7" s="39">
        <v>0</v>
      </c>
      <c r="DT7" s="39">
        <v>0</v>
      </c>
      <c r="DU7" s="39">
        <v>0</v>
      </c>
      <c r="DV7" s="39">
        <v>0</v>
      </c>
      <c r="DW7" s="39">
        <v>0</v>
      </c>
      <c r="DX7" s="39">
        <v>12.03</v>
      </c>
      <c r="DY7" s="39">
        <v>12.19</v>
      </c>
      <c r="DZ7" s="39">
        <v>15.1</v>
      </c>
      <c r="EA7" s="39">
        <v>17.12</v>
      </c>
      <c r="EB7" s="39">
        <v>18.18</v>
      </c>
      <c r="EC7" s="39">
        <v>20.63</v>
      </c>
      <c r="ED7" s="39">
        <v>0.6</v>
      </c>
      <c r="EE7" s="39">
        <v>0.3</v>
      </c>
      <c r="EF7" s="39">
        <v>0.18</v>
      </c>
      <c r="EG7" s="39">
        <v>0</v>
      </c>
      <c r="EH7" s="39">
        <v>0</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CL30</cp:lastModifiedBy>
  <cp:lastPrinted>2022-01-13T07:55:24Z</cp:lastPrinted>
  <dcterms:created xsi:type="dcterms:W3CDTF">2021-12-03T06:52:08Z</dcterms:created>
  <dcterms:modified xsi:type="dcterms:W3CDTF">2022-01-13T07:55:28Z</dcterms:modified>
  <cp:category/>
</cp:coreProperties>
</file>