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maoka-hirosato\Desktop\経営比較分析表（R2決算）\【経営比較分析表】2020_242152_47_140\"/>
    </mc:Choice>
  </mc:AlternateContent>
  <workbookProtection workbookAlgorithmName="SHA-512" workbookHashValue="BQyykbYM3ZzaNBmtyW3PSLUgt0+d3csbtzAtd6OQlFtHVY+ytWgiIGxeWo4bXjrpO5Qlf6EipvB7bMQL3wAROA==" workbookSaltValue="awzIwKbtFuX6qq94GtJsK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IE76" i="4"/>
  <c r="LT76" i="4"/>
  <c r="GQ51" i="4"/>
  <c r="LH30" i="4"/>
  <c r="BZ51" i="4"/>
  <c r="GQ30" i="4"/>
  <c r="BZ30" i="4"/>
  <c r="BG30" i="4"/>
  <c r="FX51" i="4"/>
  <c r="KO30" i="4"/>
  <c r="HP76" i="4"/>
  <c r="BG51" i="4"/>
  <c r="AV76" i="4"/>
  <c r="KO51" i="4"/>
  <c r="LE76" i="4"/>
  <c r="FX30" i="4"/>
  <c r="HA76" i="4"/>
  <c r="AN51" i="4"/>
  <c r="FE30" i="4"/>
  <c r="AG76" i="4"/>
  <c r="AN30" i="4"/>
  <c r="KP76" i="4"/>
  <c r="FE51" i="4"/>
  <c r="JV30" i="4"/>
  <c r="JV51" i="4"/>
  <c r="KA76" i="4"/>
  <c r="EL51" i="4"/>
  <c r="JC30" i="4"/>
  <c r="JC51" i="4"/>
  <c r="GL76" i="4"/>
  <c r="U51" i="4"/>
  <c r="EL30" i="4"/>
  <c r="U30" i="4"/>
  <c r="R76"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<sst xmlns="http://schemas.openxmlformats.org/spreadsheetml/2006/main" count="278" uniqueCount="135">
  <si>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</si>
  <si>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</si>
  <si>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</si>
  <si>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</si>
  <si>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</si>
  <si>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</si>
  <si>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</si>
  <si>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</si>
  <si>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</si>
  <si>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</si>
  <si>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</si>
  <si>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</si>
  <si>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</si>
  <si>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</si>
  <si>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</si>
  <si>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</si>
  <si>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</si>
  <si>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</si>
  <si>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</si>
  <si>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</si>
  <si>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</si>
  <si>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</si>
  <si>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</si>
  <si>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</si>
  <si>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</si>
  <si>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</si>
  <si>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</si>
  <si>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</si>
  <si>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</si>
  <si>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</si>
  <si>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</si>
  <si>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</si>
  <si>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</si>
  <si>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</si>
  <si>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</si>
  <si>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</si>
  <si>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</si>
  <si>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</si>
  <si>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</si>
  <si>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</si>
  <si>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</si>
  <si>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</si>
  <si>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</si>
  <si>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</si>
  <si>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</si>
  <si>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</si>
  <si>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</si>
  <si>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</si>
  <si>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</si>
  <si>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</si>
  <si>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</si>
  <si>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</si>
  <si>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</si>
  <si>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</si>
  <si>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</si>
  <si>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</si>
  <si>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</si>
  <si>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</si>
  <si>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</si>
  <si>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</si>
  <si>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</si>
  <si>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</si>
  <si>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</si>
  <si>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</si>
  <si>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</si>
  <si>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</si>
  <si>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</si>
  <si>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</si>
  <si>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</si>
  <si>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</si>
  <si>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</si>
  <si>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</si>
  <si>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</si>
  <si>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</si>
  <si>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</si>
  <si>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</si>
  <si>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</si>
  <si>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</si>
  <si>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</si>
  <si>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</si>
  <si>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</si>
  <si>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</si>
  <si>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</si>
  <si>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</si>
  <si>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</si>
  <si>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</si>
  <si>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</si>
  <si>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</si>
  <si>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</si>
  <si>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</si>
  <si>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</si>
  <si>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</si>
  <si>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</si>
  <si>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</si>
  <si>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</si>
  <si>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</si>
  <si>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</si>
  <si>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</si>
  <si>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</si>
  <si>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</si>
  <si>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</si>
  <si>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</si>
  <si>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</si>
  <si>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当該値(N-1)</t>
    <phoneticPr fontId="5"/>
  </si>
  <si>
    <t>当該値(N)</t>
    <phoneticPr fontId="5"/>
  </si>
  <si>
    <t>当該値(N-4)</t>
    <phoneticPr fontId="5"/>
  </si>
  <si>
    <t>当該値(N-3)</t>
    <phoneticPr fontId="5"/>
  </si>
  <si>
    <t>当該値(N)</t>
    <phoneticPr fontId="5"/>
  </si>
  <si>
    <t>当該値(N-2)</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</si>
  <si>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</si>
  <si>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</si>
  <si>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</si>
  <si>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</si>
  <si>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</si>
  <si>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</si>
  <si>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</si>
  <si>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</si>
  <si>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</si>
  <si>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</si>
  <si>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</si>
  <si>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</si>
  <si>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</si>
  <si>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</si>
  <si>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</si>
  <si>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</si>
  <si>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</si>
  <si>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</si>
  <si>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</si>
  <si>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</si>
  <si>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</si>
  <si>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</si>
  <si>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・駅前広場に隣接した場所に設置されており、利用形態として通勤・通学で利用されている月極駐車場である。
・駅前広場内の駐車区画について整備を行い、令和2年10月1日より待機バース及び時間貸し駐車場として開設したことにより、ほぼ全ての区画が契約済みとなっている。</t>
    <rPh sb="1" eb="3">
      <t>エキマエ</t>
    </rPh>
    <rPh sb="3" eb="5">
      <t>ヒロバ</t>
    </rPh>
    <rPh sb="21" eb="25">
      <t>リヨウケイタイ</t>
    </rPh>
    <rPh sb="28" eb="30">
      <t>ツウキン</t>
    </rPh>
    <rPh sb="31" eb="33">
      <t>ツウガク</t>
    </rPh>
    <rPh sb="34" eb="36">
      <t>リヨウ</t>
    </rPh>
    <rPh sb="41" eb="43">
      <t>ツキギメ</t>
    </rPh>
    <rPh sb="43" eb="46">
      <t>チュウシャジョウ</t>
    </rPh>
    <rPh sb="52" eb="54">
      <t>エキマエ</t>
    </rPh>
    <rPh sb="54" eb="56">
      <t>ヒロバ</t>
    </rPh>
    <rPh sb="56" eb="57">
      <t>ナイ</t>
    </rPh>
    <rPh sb="58" eb="62">
      <t>チュウシャクカク</t>
    </rPh>
    <rPh sb="72" eb="74">
      <t>レイワ</t>
    </rPh>
    <rPh sb="75" eb="76">
      <t>ネン</t>
    </rPh>
    <rPh sb="78" eb="79">
      <t>ガツ</t>
    </rPh>
    <rPh sb="79" eb="81">
      <t>ツイタチ</t>
    </rPh>
    <rPh sb="83" eb="85">
      <t>タイキ</t>
    </rPh>
    <rPh sb="88" eb="89">
      <t>オヨ</t>
    </rPh>
    <rPh sb="90" eb="93">
      <t>ジカンガ</t>
    </rPh>
    <rPh sb="94" eb="97">
      <t>チュウシャジョウ</t>
    </rPh>
    <rPh sb="100" eb="102">
      <t>カイセツ</t>
    </rPh>
    <rPh sb="112" eb="113">
      <t>スベ</t>
    </rPh>
    <rPh sb="115" eb="117">
      <t>クカク</t>
    </rPh>
    <rPh sb="118" eb="121">
      <t>ケイヤクズ</t>
    </rPh>
    <phoneticPr fontId="5"/>
  </si>
  <si>
    <t>・施設は、舗装、フェンス、案内看板程度であり駐車台数も22台と比較的小規模である。
令和2年度には区画線の引き直しを行っている。</t>
    <rPh sb="1" eb="3">
      <t>シセツ</t>
    </rPh>
    <rPh sb="5" eb="7">
      <t>ホソウ</t>
    </rPh>
    <rPh sb="13" eb="17">
      <t>アンナイカンバン</t>
    </rPh>
    <rPh sb="17" eb="19">
      <t>テイド</t>
    </rPh>
    <rPh sb="22" eb="26">
      <t>チュウシャダイスウ</t>
    </rPh>
    <rPh sb="29" eb="30">
      <t>ダイ</t>
    </rPh>
    <rPh sb="31" eb="34">
      <t>ヒカクテキ</t>
    </rPh>
    <rPh sb="34" eb="37">
      <t>ショウキボ</t>
    </rPh>
    <rPh sb="42" eb="44">
      <t>レイワ</t>
    </rPh>
    <rPh sb="45" eb="47">
      <t>ネンド</t>
    </rPh>
    <rPh sb="49" eb="51">
      <t>クカク</t>
    </rPh>
    <rPh sb="51" eb="52">
      <t>セン</t>
    </rPh>
    <rPh sb="53" eb="54">
      <t>ヒ</t>
    </rPh>
    <rPh sb="55" eb="56">
      <t>ナオ</t>
    </rPh>
    <rPh sb="58" eb="59">
      <t>オコナ</t>
    </rPh>
    <phoneticPr fontId="5"/>
  </si>
  <si>
    <t>・駅前広場に隣接した場所に設置されており、収入となる使用料は、全区画22台のうち半数程度の利用のため、見込程度である。
・ただし、経費が口座振替手数料のみであるため、収支としては黒字である。
・収益的収支比率は昨年度より上昇している理由として、全契約者の増加及び他会計補助比率が増えたことによるものだと考えられる。また、全国平均を下回っている理由については駐車場整備に伴う工事費が発生したためである。</t>
    <rPh sb="1" eb="3">
      <t>エキマエ</t>
    </rPh>
    <rPh sb="3" eb="5">
      <t>ヒロバ</t>
    </rPh>
    <rPh sb="6" eb="8">
      <t>リンセツ</t>
    </rPh>
    <rPh sb="10" eb="12">
      <t>バショ</t>
    </rPh>
    <rPh sb="13" eb="15">
      <t>セッチ</t>
    </rPh>
    <rPh sb="21" eb="23">
      <t>シュウニュウ</t>
    </rPh>
    <rPh sb="26" eb="29">
      <t>シヨウリョウ</t>
    </rPh>
    <rPh sb="31" eb="32">
      <t>ゼン</t>
    </rPh>
    <rPh sb="32" eb="34">
      <t>クカク</t>
    </rPh>
    <rPh sb="36" eb="37">
      <t>ダイ</t>
    </rPh>
    <rPh sb="40" eb="42">
      <t>ハンスウ</t>
    </rPh>
    <rPh sb="42" eb="44">
      <t>テイド</t>
    </rPh>
    <rPh sb="45" eb="47">
      <t>リヨウ</t>
    </rPh>
    <rPh sb="51" eb="53">
      <t>ミコ</t>
    </rPh>
    <rPh sb="53" eb="55">
      <t>テイド</t>
    </rPh>
    <rPh sb="65" eb="67">
      <t>ケイヒ</t>
    </rPh>
    <rPh sb="68" eb="72">
      <t>コウザフリカエ</t>
    </rPh>
    <rPh sb="72" eb="75">
      <t>テスウリョウ</t>
    </rPh>
    <rPh sb="83" eb="85">
      <t>シュウシ</t>
    </rPh>
    <rPh sb="89" eb="91">
      <t>クロジ</t>
    </rPh>
    <rPh sb="97" eb="102">
      <t>シュウエキテキシュウシ</t>
    </rPh>
    <rPh sb="102" eb="104">
      <t>ヒリツ</t>
    </rPh>
    <rPh sb="105" eb="108">
      <t>サクネンド</t>
    </rPh>
    <rPh sb="110" eb="112">
      <t>ジョウショウ</t>
    </rPh>
    <rPh sb="116" eb="118">
      <t>リユウ</t>
    </rPh>
    <rPh sb="123" eb="126">
      <t>ケイヤクシャ</t>
    </rPh>
    <rPh sb="127" eb="129">
      <t>ゾウカ</t>
    </rPh>
    <rPh sb="129" eb="130">
      <t>オヨ</t>
    </rPh>
    <rPh sb="131" eb="134">
      <t>タカイケイ</t>
    </rPh>
    <rPh sb="134" eb="138">
      <t>ホジョヒリツ</t>
    </rPh>
    <rPh sb="139" eb="140">
      <t>フ</t>
    </rPh>
    <rPh sb="151" eb="152">
      <t>カンガ</t>
    </rPh>
    <rPh sb="160" eb="164">
      <t>ゼンコクヘイキン</t>
    </rPh>
    <rPh sb="165" eb="167">
      <t>シタマワ</t>
    </rPh>
    <rPh sb="171" eb="173">
      <t>リユウ</t>
    </rPh>
    <rPh sb="178" eb="183">
      <t>チュウシャジョウセイビ</t>
    </rPh>
    <rPh sb="184" eb="185">
      <t>トモナ</t>
    </rPh>
    <rPh sb="186" eb="189">
      <t>コウジヒ</t>
    </rPh>
    <rPh sb="190" eb="192">
      <t>ハッセイ</t>
    </rPh>
    <phoneticPr fontId="5"/>
  </si>
  <si>
    <t>・駅前広場内の民間無料駐車区画を有料駐車場として、令和2年10月より供用開始し無料区画がなくなったことで月極駐車場の契約者が増加している。
今後についてはコロナの影響で先行き不透明であり、現状では同水準を維持していくものと考えられる。</t>
    <rPh sb="1" eb="3">
      <t>エキマエ</t>
    </rPh>
    <rPh sb="3" eb="6">
      <t>ヒロバナイ</t>
    </rPh>
    <rPh sb="7" eb="15">
      <t>ミンカンムリョウチュウシャクカク</t>
    </rPh>
    <rPh sb="16" eb="21">
      <t>ユウリョウチュウシャジョウ</t>
    </rPh>
    <rPh sb="25" eb="27">
      <t>レイワ</t>
    </rPh>
    <rPh sb="28" eb="29">
      <t>ネン</t>
    </rPh>
    <rPh sb="31" eb="32">
      <t>ガツ</t>
    </rPh>
    <rPh sb="34" eb="36">
      <t>キョウヨウ</t>
    </rPh>
    <rPh sb="36" eb="38">
      <t>カイシ</t>
    </rPh>
    <rPh sb="39" eb="43">
      <t>ムリョウクカク</t>
    </rPh>
    <rPh sb="52" eb="54">
      <t>ツキギメ</t>
    </rPh>
    <rPh sb="54" eb="57">
      <t>チュウシャジョウ</t>
    </rPh>
    <rPh sb="58" eb="61">
      <t>ケイヤクシャ</t>
    </rPh>
    <rPh sb="62" eb="6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</si>
</sst>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151.5</c:v>
                </c:pt>
                <c:pt idx="2">
                  <c:v>434.6</c:v>
                </c:pt>
                <c:pt idx="3">
                  <c:v>25.5</c:v>
                </c:pt>
                <c:pt idx="4">
                  <c:v>100</c:v>
                </c:pt>
              </c:numCache>
            </c:numRef>
          </c:val>
          <c:extLst xmlns:c16r2="http://schemas.microsoft.com/office/drawing/2015/06/chart">
            <c:ext xmlns:c16="http://schemas.microsoft.com/office/drawing/2014/chart" uri="{C3380CC4-5D6E-409C-BE32-E72D297353CC}">
              <c16:uniqueId val="{00000000-27C2-40BE-92EF-24914D4A55E7}"/>
            </c:ext>
          </c:extLst>
        </c:ser>
        <c:dLbls>
          <c:showLegendKey val="0"/>
          <c:showVal val="0"/>
          <c:showCatName val="0"/>
          <c:showSerName val="0"/>
          <c:showPercent val="0"/>
          <c:showBubbleSize val="0"/>
        </c:dLbls>
        <c:gapWidth val="150"/>
        <c:axId val="332405880"/>
        <c:axId val="33354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xmlns:c16r2="http://schemas.microsoft.com/office/drawing/2015/06/chart">
            <c:ext xmlns:c16="http://schemas.microsoft.com/office/drawing/2014/chart" uri="{C3380CC4-5D6E-409C-BE32-E72D297353CC}">
              <c16:uniqueId val="{00000001-27C2-40BE-92EF-24914D4A55E7}"/>
            </c:ext>
          </c:extLst>
        </c:ser>
        <c:dLbls>
          <c:showLegendKey val="0"/>
          <c:showVal val="0"/>
          <c:showCatName val="0"/>
          <c:showSerName val="0"/>
          <c:showPercent val="0"/>
          <c:showBubbleSize val="0"/>
        </c:dLbls>
        <c:marker val="1"/>
        <c:smooth val="0"/>
        <c:axId val="332405880"/>
        <c:axId val="333543144"/>
      </c:lineChart>
      <c:catAx>
        <c:axId val="332405880"/>
        <c:scaling>
          <c:orientation val="minMax"/>
        </c:scaling>
        <c:delete val="1"/>
        <c:axPos val="b"/>
        <c:numFmt formatCode="General" sourceLinked="1"/>
        <c:majorTickMark val="none"/>
        <c:minorTickMark val="none"/>
        <c:tickLblPos val="none"/>
        <c:crossAx val="333543144"/>
        <c:crosses val="autoZero"/>
        <c:auto val="1"/>
        <c:lblAlgn val="ctr"/>
        <c:lblOffset val="100"/>
        <c:noMultiLvlLbl val="1"/>
      </c:catAx>
      <c:valAx>
        <c:axId val="333543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405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17-4883-A6F6-CC627F3872F6}"/>
            </c:ext>
          </c:extLst>
        </c:ser>
        <c:dLbls>
          <c:showLegendKey val="0"/>
          <c:showVal val="0"/>
          <c:showCatName val="0"/>
          <c:showSerName val="0"/>
          <c:showPercent val="0"/>
          <c:showBubbleSize val="0"/>
        </c:dLbls>
        <c:gapWidth val="150"/>
        <c:axId val="331960456"/>
        <c:axId val="33319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xmlns:c16r2="http://schemas.microsoft.com/office/drawing/2015/06/chart">
            <c:ext xmlns:c16="http://schemas.microsoft.com/office/drawing/2014/chart" uri="{C3380CC4-5D6E-409C-BE32-E72D297353CC}">
              <c16:uniqueId val="{00000001-1B17-4883-A6F6-CC627F3872F6}"/>
            </c:ext>
          </c:extLst>
        </c:ser>
        <c:dLbls>
          <c:showLegendKey val="0"/>
          <c:showVal val="0"/>
          <c:showCatName val="0"/>
          <c:showSerName val="0"/>
          <c:showPercent val="0"/>
          <c:showBubbleSize val="0"/>
        </c:dLbls>
        <c:marker val="1"/>
        <c:smooth val="0"/>
        <c:axId val="331960456"/>
        <c:axId val="333190056"/>
      </c:lineChart>
      <c:catAx>
        <c:axId val="331960456"/>
        <c:scaling>
          <c:orientation val="minMax"/>
        </c:scaling>
        <c:delete val="1"/>
        <c:axPos val="b"/>
        <c:numFmt formatCode="General" sourceLinked="1"/>
        <c:majorTickMark val="none"/>
        <c:minorTickMark val="none"/>
        <c:tickLblPos val="none"/>
        <c:crossAx val="333190056"/>
        <c:crosses val="autoZero"/>
        <c:auto val="1"/>
        <c:lblAlgn val="ctr"/>
        <c:lblOffset val="100"/>
        <c:noMultiLvlLbl val="1"/>
      </c:catAx>
      <c:valAx>
        <c:axId val="333190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960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4FE-44AA-9C06-783A9F66F516}"/>
            </c:ext>
          </c:extLst>
        </c:ser>
        <c:dLbls>
          <c:showLegendKey val="0"/>
          <c:showVal val="0"/>
          <c:showCatName val="0"/>
          <c:showSerName val="0"/>
          <c:showPercent val="0"/>
          <c:showBubbleSize val="0"/>
        </c:dLbls>
        <c:gapWidth val="150"/>
        <c:axId val="333061496"/>
        <c:axId val="33324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4FE-44AA-9C06-783A9F66F516}"/>
            </c:ext>
          </c:extLst>
        </c:ser>
        <c:dLbls>
          <c:showLegendKey val="0"/>
          <c:showVal val="0"/>
          <c:showCatName val="0"/>
          <c:showSerName val="0"/>
          <c:showPercent val="0"/>
          <c:showBubbleSize val="0"/>
        </c:dLbls>
        <c:marker val="1"/>
        <c:smooth val="0"/>
        <c:axId val="333061496"/>
        <c:axId val="333243792"/>
      </c:lineChart>
      <c:catAx>
        <c:axId val="333061496"/>
        <c:scaling>
          <c:orientation val="minMax"/>
        </c:scaling>
        <c:delete val="1"/>
        <c:axPos val="b"/>
        <c:numFmt formatCode="General" sourceLinked="1"/>
        <c:majorTickMark val="none"/>
        <c:minorTickMark val="none"/>
        <c:tickLblPos val="none"/>
        <c:crossAx val="333243792"/>
        <c:crosses val="autoZero"/>
        <c:auto val="1"/>
        <c:lblAlgn val="ctr"/>
        <c:lblOffset val="100"/>
        <c:noMultiLvlLbl val="1"/>
      </c:catAx>
      <c:valAx>
        <c:axId val="33324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06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D08-4132-80D3-37B9D66C21A9}"/>
            </c:ext>
          </c:extLst>
        </c:ser>
        <c:dLbls>
          <c:showLegendKey val="0"/>
          <c:showVal val="0"/>
          <c:showCatName val="0"/>
          <c:showSerName val="0"/>
          <c:showPercent val="0"/>
          <c:showBubbleSize val="0"/>
        </c:dLbls>
        <c:gapWidth val="150"/>
        <c:axId val="334155840"/>
        <c:axId val="33415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D08-4132-80D3-37B9D66C21A9}"/>
            </c:ext>
          </c:extLst>
        </c:ser>
        <c:dLbls>
          <c:showLegendKey val="0"/>
          <c:showVal val="0"/>
          <c:showCatName val="0"/>
          <c:showSerName val="0"/>
          <c:showPercent val="0"/>
          <c:showBubbleSize val="0"/>
        </c:dLbls>
        <c:marker val="1"/>
        <c:smooth val="0"/>
        <c:axId val="334155840"/>
        <c:axId val="334156224"/>
      </c:lineChart>
      <c:catAx>
        <c:axId val="334155840"/>
        <c:scaling>
          <c:orientation val="minMax"/>
        </c:scaling>
        <c:delete val="1"/>
        <c:axPos val="b"/>
        <c:numFmt formatCode="General" sourceLinked="1"/>
        <c:majorTickMark val="none"/>
        <c:minorTickMark val="none"/>
        <c:tickLblPos val="none"/>
        <c:crossAx val="334156224"/>
        <c:crosses val="autoZero"/>
        <c:auto val="1"/>
        <c:lblAlgn val="ctr"/>
        <c:lblOffset val="100"/>
        <c:noMultiLvlLbl val="1"/>
      </c:catAx>
      <c:valAx>
        <c:axId val="334156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415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77.8</c:v>
                </c:pt>
              </c:numCache>
            </c:numRef>
          </c:val>
          <c:extLst xmlns:c16r2="http://schemas.microsoft.com/office/drawing/2015/06/chart">
            <c:ext xmlns:c16="http://schemas.microsoft.com/office/drawing/2014/chart" uri="{C3380CC4-5D6E-409C-BE32-E72D297353CC}">
              <c16:uniqueId val="{00000000-7F33-466B-878A-64A7AE1BA933}"/>
            </c:ext>
          </c:extLst>
        </c:ser>
        <c:dLbls>
          <c:showLegendKey val="0"/>
          <c:showVal val="0"/>
          <c:showCatName val="0"/>
          <c:showSerName val="0"/>
          <c:showPercent val="0"/>
          <c:showBubbleSize val="0"/>
        </c:dLbls>
        <c:gapWidth val="150"/>
        <c:axId val="333577376"/>
        <c:axId val="33358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xmlns:c16r2="http://schemas.microsoft.com/office/drawing/2015/06/chart">
            <c:ext xmlns:c16="http://schemas.microsoft.com/office/drawing/2014/chart" uri="{C3380CC4-5D6E-409C-BE32-E72D297353CC}">
              <c16:uniqueId val="{00000001-7F33-466B-878A-64A7AE1BA933}"/>
            </c:ext>
          </c:extLst>
        </c:ser>
        <c:dLbls>
          <c:showLegendKey val="0"/>
          <c:showVal val="0"/>
          <c:showCatName val="0"/>
          <c:showSerName val="0"/>
          <c:showPercent val="0"/>
          <c:showBubbleSize val="0"/>
        </c:dLbls>
        <c:marker val="1"/>
        <c:smooth val="0"/>
        <c:axId val="333577376"/>
        <c:axId val="333581688"/>
      </c:lineChart>
      <c:catAx>
        <c:axId val="333577376"/>
        <c:scaling>
          <c:orientation val="minMax"/>
        </c:scaling>
        <c:delete val="1"/>
        <c:axPos val="b"/>
        <c:numFmt formatCode="General" sourceLinked="1"/>
        <c:majorTickMark val="none"/>
        <c:minorTickMark val="none"/>
        <c:tickLblPos val="none"/>
        <c:crossAx val="333581688"/>
        <c:crosses val="autoZero"/>
        <c:auto val="1"/>
        <c:lblAlgn val="ctr"/>
        <c:lblOffset val="100"/>
        <c:noMultiLvlLbl val="1"/>
      </c:catAx>
      <c:valAx>
        <c:axId val="333581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57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455</c:v>
                </c:pt>
              </c:numCache>
            </c:numRef>
          </c:val>
          <c:extLst xmlns:c16r2="http://schemas.microsoft.com/office/drawing/2015/06/chart">
            <c:ext xmlns:c16="http://schemas.microsoft.com/office/drawing/2014/chart" uri="{C3380CC4-5D6E-409C-BE32-E72D297353CC}">
              <c16:uniqueId val="{00000000-BB73-4FE0-84F5-D608EB62DC3A}"/>
            </c:ext>
          </c:extLst>
        </c:ser>
        <c:dLbls>
          <c:showLegendKey val="0"/>
          <c:showVal val="0"/>
          <c:showCatName val="0"/>
          <c:showSerName val="0"/>
          <c:showPercent val="0"/>
          <c:showBubbleSize val="0"/>
        </c:dLbls>
        <c:gapWidth val="150"/>
        <c:axId val="333580120"/>
        <c:axId val="33358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xmlns:c16r2="http://schemas.microsoft.com/office/drawing/2015/06/chart">
            <c:ext xmlns:c16="http://schemas.microsoft.com/office/drawing/2014/chart" uri="{C3380CC4-5D6E-409C-BE32-E72D297353CC}">
              <c16:uniqueId val="{00000001-BB73-4FE0-84F5-D608EB62DC3A}"/>
            </c:ext>
          </c:extLst>
        </c:ser>
        <c:dLbls>
          <c:showLegendKey val="0"/>
          <c:showVal val="0"/>
          <c:showCatName val="0"/>
          <c:showSerName val="0"/>
          <c:showPercent val="0"/>
          <c:showBubbleSize val="0"/>
        </c:dLbls>
        <c:marker val="1"/>
        <c:smooth val="0"/>
        <c:axId val="333580120"/>
        <c:axId val="333581296"/>
      </c:lineChart>
      <c:catAx>
        <c:axId val="333580120"/>
        <c:scaling>
          <c:orientation val="minMax"/>
        </c:scaling>
        <c:delete val="1"/>
        <c:axPos val="b"/>
        <c:numFmt formatCode="General" sourceLinked="1"/>
        <c:majorTickMark val="none"/>
        <c:minorTickMark val="none"/>
        <c:tickLblPos val="none"/>
        <c:crossAx val="333581296"/>
        <c:crosses val="autoZero"/>
        <c:auto val="1"/>
        <c:lblAlgn val="ctr"/>
        <c:lblOffset val="100"/>
        <c:noMultiLvlLbl val="1"/>
      </c:catAx>
      <c:valAx>
        <c:axId val="333581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3580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68.2</c:v>
                </c:pt>
                <c:pt idx="1">
                  <c:v>68.2</c:v>
                </c:pt>
                <c:pt idx="2">
                  <c:v>68.2</c:v>
                </c:pt>
                <c:pt idx="3">
                  <c:v>68.2</c:v>
                </c:pt>
                <c:pt idx="4">
                  <c:v>81.8</c:v>
                </c:pt>
              </c:numCache>
            </c:numRef>
          </c:val>
          <c:extLst xmlns:c16r2="http://schemas.microsoft.com/office/drawing/2015/06/chart">
            <c:ext xmlns:c16="http://schemas.microsoft.com/office/drawing/2014/chart" uri="{C3380CC4-5D6E-409C-BE32-E72D297353CC}">
              <c16:uniqueId val="{00000000-2778-4FAD-88BD-EA267ECD9A5B}"/>
            </c:ext>
          </c:extLst>
        </c:ser>
        <c:dLbls>
          <c:showLegendKey val="0"/>
          <c:showVal val="0"/>
          <c:showCatName val="0"/>
          <c:showSerName val="0"/>
          <c:showPercent val="0"/>
          <c:showBubbleSize val="0"/>
        </c:dLbls>
        <c:gapWidth val="150"/>
        <c:axId val="333584432"/>
        <c:axId val="33358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xmlns:c16r2="http://schemas.microsoft.com/office/drawing/2015/06/chart">
            <c:ext xmlns:c16="http://schemas.microsoft.com/office/drawing/2014/chart" uri="{C3380CC4-5D6E-409C-BE32-E72D297353CC}">
              <c16:uniqueId val="{00000001-2778-4FAD-88BD-EA267ECD9A5B}"/>
            </c:ext>
          </c:extLst>
        </c:ser>
        <c:dLbls>
          <c:showLegendKey val="0"/>
          <c:showVal val="0"/>
          <c:showCatName val="0"/>
          <c:showSerName val="0"/>
          <c:showPercent val="0"/>
          <c:showBubbleSize val="0"/>
        </c:dLbls>
        <c:marker val="1"/>
        <c:smooth val="0"/>
        <c:axId val="333584432"/>
        <c:axId val="333582472"/>
      </c:lineChart>
      <c:catAx>
        <c:axId val="333584432"/>
        <c:scaling>
          <c:orientation val="minMax"/>
        </c:scaling>
        <c:delete val="1"/>
        <c:axPos val="b"/>
        <c:numFmt formatCode="General" sourceLinked="1"/>
        <c:majorTickMark val="none"/>
        <c:minorTickMark val="none"/>
        <c:tickLblPos val="none"/>
        <c:crossAx val="333582472"/>
        <c:crosses val="autoZero"/>
        <c:auto val="1"/>
        <c:lblAlgn val="ctr"/>
        <c:lblOffset val="100"/>
        <c:noMultiLvlLbl val="1"/>
      </c:catAx>
      <c:valAx>
        <c:axId val="333582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58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100</c:v>
                </c:pt>
                <c:pt idx="1">
                  <c:v>100</c:v>
                </c:pt>
                <c:pt idx="2">
                  <c:v>100</c:v>
                </c:pt>
                <c:pt idx="3">
                  <c:v>-249.2</c:v>
                </c:pt>
                <c:pt idx="4">
                  <c:v>-349.2</c:v>
                </c:pt>
              </c:numCache>
            </c:numRef>
          </c:val>
          <c:extLst xmlns:c16r2="http://schemas.microsoft.com/office/drawing/2015/06/chart">
            <c:ext xmlns:c16="http://schemas.microsoft.com/office/drawing/2014/chart" uri="{C3380CC4-5D6E-409C-BE32-E72D297353CC}">
              <c16:uniqueId val="{00000000-514F-4A17-9465-C92BA92CAD90}"/>
            </c:ext>
          </c:extLst>
        </c:ser>
        <c:dLbls>
          <c:showLegendKey val="0"/>
          <c:showVal val="0"/>
          <c:showCatName val="0"/>
          <c:showSerName val="0"/>
          <c:showPercent val="0"/>
          <c:showBubbleSize val="0"/>
        </c:dLbls>
        <c:gapWidth val="150"/>
        <c:axId val="333584824"/>
        <c:axId val="33357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xmlns:c16r2="http://schemas.microsoft.com/office/drawing/2015/06/chart">
            <c:ext xmlns:c16="http://schemas.microsoft.com/office/drawing/2014/chart" uri="{C3380CC4-5D6E-409C-BE32-E72D297353CC}">
              <c16:uniqueId val="{00000001-514F-4A17-9465-C92BA92CAD90}"/>
            </c:ext>
          </c:extLst>
        </c:ser>
        <c:dLbls>
          <c:showLegendKey val="0"/>
          <c:showVal val="0"/>
          <c:showCatName val="0"/>
          <c:showSerName val="0"/>
          <c:showPercent val="0"/>
          <c:showBubbleSize val="0"/>
        </c:dLbls>
        <c:marker val="1"/>
        <c:smooth val="0"/>
        <c:axId val="333584824"/>
        <c:axId val="333579336"/>
      </c:lineChart>
      <c:catAx>
        <c:axId val="333584824"/>
        <c:scaling>
          <c:orientation val="minMax"/>
        </c:scaling>
        <c:delete val="1"/>
        <c:axPos val="b"/>
        <c:numFmt formatCode="General" sourceLinked="1"/>
        <c:majorTickMark val="none"/>
        <c:minorTickMark val="none"/>
        <c:tickLblPos val="none"/>
        <c:crossAx val="333579336"/>
        <c:crosses val="autoZero"/>
        <c:auto val="1"/>
        <c:lblAlgn val="ctr"/>
        <c:lblOffset val="100"/>
        <c:noMultiLvlLbl val="1"/>
      </c:catAx>
      <c:valAx>
        <c:axId val="333579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358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0</c:v>
                </c:pt>
                <c:pt idx="1">
                  <c:v>185</c:v>
                </c:pt>
                <c:pt idx="2">
                  <c:v>425</c:v>
                </c:pt>
                <c:pt idx="3">
                  <c:v>-1603</c:v>
                </c:pt>
                <c:pt idx="4">
                  <c:v>-3007</c:v>
                </c:pt>
              </c:numCache>
            </c:numRef>
          </c:val>
          <c:extLst xmlns:c16r2="http://schemas.microsoft.com/office/drawing/2015/06/chart">
            <c:ext xmlns:c16="http://schemas.microsoft.com/office/drawing/2014/chart" uri="{C3380CC4-5D6E-409C-BE32-E72D297353CC}">
              <c16:uniqueId val="{00000000-B48A-40BE-B8B0-740E67107BED}"/>
            </c:ext>
          </c:extLst>
        </c:ser>
        <c:dLbls>
          <c:showLegendKey val="0"/>
          <c:showVal val="0"/>
          <c:showCatName val="0"/>
          <c:showSerName val="0"/>
          <c:showPercent val="0"/>
          <c:showBubbleSize val="0"/>
        </c:dLbls>
        <c:gapWidth val="150"/>
        <c:axId val="333582080"/>
        <c:axId val="33358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xmlns:c16r2="http://schemas.microsoft.com/office/drawing/2015/06/chart">
            <c:ext xmlns:c16="http://schemas.microsoft.com/office/drawing/2014/chart" uri="{C3380CC4-5D6E-409C-BE32-E72D297353CC}">
              <c16:uniqueId val="{00000001-B48A-40BE-B8B0-740E67107BED}"/>
            </c:ext>
          </c:extLst>
        </c:ser>
        <c:dLbls>
          <c:showLegendKey val="0"/>
          <c:showVal val="0"/>
          <c:showCatName val="0"/>
          <c:showSerName val="0"/>
          <c:showPercent val="0"/>
          <c:showBubbleSize val="0"/>
        </c:dLbls>
        <c:marker val="1"/>
        <c:smooth val="0"/>
        <c:axId val="333582080"/>
        <c:axId val="333580512"/>
      </c:lineChart>
      <c:catAx>
        <c:axId val="333582080"/>
        <c:scaling>
          <c:orientation val="minMax"/>
        </c:scaling>
        <c:delete val="1"/>
        <c:axPos val="b"/>
        <c:numFmt formatCode="General" sourceLinked="1"/>
        <c:majorTickMark val="none"/>
        <c:minorTickMark val="none"/>
        <c:tickLblPos val="none"/>
        <c:crossAx val="333580512"/>
        <c:crosses val="autoZero"/>
        <c:auto val="1"/>
        <c:lblAlgn val="ctr"/>
        <c:lblOffset val="100"/>
        <c:noMultiLvlLbl val="1"/>
      </c:catAx>
      <c:valAx>
        <c:axId val="33358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358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C52"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三重県志摩市　志摩磯部駅前駐車場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541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100</v>
      </c>
      <c r="V31" s="110"/>
      <c r="W31" s="110"/>
      <c r="X31" s="110"/>
      <c r="Y31" s="110"/>
      <c r="Z31" s="110"/>
      <c r="AA31" s="110"/>
      <c r="AB31" s="110"/>
      <c r="AC31" s="110"/>
      <c r="AD31" s="110"/>
      <c r="AE31" s="110"/>
      <c r="AF31" s="110"/>
      <c r="AG31" s="110"/>
      <c r="AH31" s="110"/>
      <c r="AI31" s="110"/>
      <c r="AJ31" s="110"/>
      <c r="AK31" s="110"/>
      <c r="AL31" s="110"/>
      <c r="AM31" s="110"/>
      <c r="AN31" s="110">
        <f>データ!Z7</f>
        <v>151.5</v>
      </c>
      <c r="AO31" s="110"/>
      <c r="AP31" s="110"/>
      <c r="AQ31" s="110"/>
      <c r="AR31" s="110"/>
      <c r="AS31" s="110"/>
      <c r="AT31" s="110"/>
      <c r="AU31" s="110"/>
      <c r="AV31" s="110"/>
      <c r="AW31" s="110"/>
      <c r="AX31" s="110"/>
      <c r="AY31" s="110"/>
      <c r="AZ31" s="110"/>
      <c r="BA31" s="110"/>
      <c r="BB31" s="110"/>
      <c r="BC31" s="110"/>
      <c r="BD31" s="110"/>
      <c r="BE31" s="110"/>
      <c r="BF31" s="110"/>
      <c r="BG31" s="110">
        <f>データ!AA7</f>
        <v>434.6</v>
      </c>
      <c r="BH31" s="110"/>
      <c r="BI31" s="110"/>
      <c r="BJ31" s="110"/>
      <c r="BK31" s="110"/>
      <c r="BL31" s="110"/>
      <c r="BM31" s="110"/>
      <c r="BN31" s="110"/>
      <c r="BO31" s="110"/>
      <c r="BP31" s="110"/>
      <c r="BQ31" s="110"/>
      <c r="BR31" s="110"/>
      <c r="BS31" s="110"/>
      <c r="BT31" s="110"/>
      <c r="BU31" s="110"/>
      <c r="BV31" s="110"/>
      <c r="BW31" s="110"/>
      <c r="BX31" s="110"/>
      <c r="BY31" s="110"/>
      <c r="BZ31" s="110">
        <f>データ!AB7</f>
        <v>25.5</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77.8</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68.2</v>
      </c>
      <c r="JD31" s="81"/>
      <c r="JE31" s="81"/>
      <c r="JF31" s="81"/>
      <c r="JG31" s="81"/>
      <c r="JH31" s="81"/>
      <c r="JI31" s="81"/>
      <c r="JJ31" s="81"/>
      <c r="JK31" s="81"/>
      <c r="JL31" s="81"/>
      <c r="JM31" s="81"/>
      <c r="JN31" s="81"/>
      <c r="JO31" s="81"/>
      <c r="JP31" s="81"/>
      <c r="JQ31" s="81"/>
      <c r="JR31" s="81"/>
      <c r="JS31" s="81"/>
      <c r="JT31" s="81"/>
      <c r="JU31" s="82"/>
      <c r="JV31" s="80">
        <f>データ!DL7</f>
        <v>68.2</v>
      </c>
      <c r="JW31" s="81"/>
      <c r="JX31" s="81"/>
      <c r="JY31" s="81"/>
      <c r="JZ31" s="81"/>
      <c r="KA31" s="81"/>
      <c r="KB31" s="81"/>
      <c r="KC31" s="81"/>
      <c r="KD31" s="81"/>
      <c r="KE31" s="81"/>
      <c r="KF31" s="81"/>
      <c r="KG31" s="81"/>
      <c r="KH31" s="81"/>
      <c r="KI31" s="81"/>
      <c r="KJ31" s="81"/>
      <c r="KK31" s="81"/>
      <c r="KL31" s="81"/>
      <c r="KM31" s="81"/>
      <c r="KN31" s="82"/>
      <c r="KO31" s="80">
        <f>データ!DM7</f>
        <v>68.2</v>
      </c>
      <c r="KP31" s="81"/>
      <c r="KQ31" s="81"/>
      <c r="KR31" s="81"/>
      <c r="KS31" s="81"/>
      <c r="KT31" s="81"/>
      <c r="KU31" s="81"/>
      <c r="KV31" s="81"/>
      <c r="KW31" s="81"/>
      <c r="KX31" s="81"/>
      <c r="KY31" s="81"/>
      <c r="KZ31" s="81"/>
      <c r="LA31" s="81"/>
      <c r="LB31" s="81"/>
      <c r="LC31" s="81"/>
      <c r="LD31" s="81"/>
      <c r="LE31" s="81"/>
      <c r="LF31" s="81"/>
      <c r="LG31" s="82"/>
      <c r="LH31" s="80">
        <f>データ!DN7</f>
        <v>68.2</v>
      </c>
      <c r="LI31" s="81"/>
      <c r="LJ31" s="81"/>
      <c r="LK31" s="81"/>
      <c r="LL31" s="81"/>
      <c r="LM31" s="81"/>
      <c r="LN31" s="81"/>
      <c r="LO31" s="81"/>
      <c r="LP31" s="81"/>
      <c r="LQ31" s="81"/>
      <c r="LR31" s="81"/>
      <c r="LS31" s="81"/>
      <c r="LT31" s="81"/>
      <c r="LU31" s="81"/>
      <c r="LV31" s="81"/>
      <c r="LW31" s="81"/>
      <c r="LX31" s="81"/>
      <c r="LY31" s="81"/>
      <c r="LZ31" s="82"/>
      <c r="MA31" s="80">
        <f>データ!DO7</f>
        <v>81.8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455</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100</v>
      </c>
      <c r="EM52" s="110"/>
      <c r="EN52" s="110"/>
      <c r="EO52" s="110"/>
      <c r="EP52" s="110"/>
      <c r="EQ52" s="110"/>
      <c r="ER52" s="110"/>
      <c r="ES52" s="110"/>
      <c r="ET52" s="110"/>
      <c r="EU52" s="110"/>
      <c r="EV52" s="110"/>
      <c r="EW52" s="110"/>
      <c r="EX52" s="110"/>
      <c r="EY52" s="110"/>
      <c r="EZ52" s="110"/>
      <c r="FA52" s="110"/>
      <c r="FB52" s="110"/>
      <c r="FC52" s="110"/>
      <c r="FD52" s="110"/>
      <c r="FE52" s="110">
        <f>データ!BG7</f>
        <v>100</v>
      </c>
      <c r="FF52" s="110"/>
      <c r="FG52" s="110"/>
      <c r="FH52" s="110"/>
      <c r="FI52" s="110"/>
      <c r="FJ52" s="110"/>
      <c r="FK52" s="110"/>
      <c r="FL52" s="110"/>
      <c r="FM52" s="110"/>
      <c r="FN52" s="110"/>
      <c r="FO52" s="110"/>
      <c r="FP52" s="110"/>
      <c r="FQ52" s="110"/>
      <c r="FR52" s="110"/>
      <c r="FS52" s="110"/>
      <c r="FT52" s="110"/>
      <c r="FU52" s="110"/>
      <c r="FV52" s="110"/>
      <c r="FW52" s="110"/>
      <c r="FX52" s="110">
        <f>データ!BH7</f>
        <v>100</v>
      </c>
      <c r="FY52" s="110"/>
      <c r="FZ52" s="110"/>
      <c r="GA52" s="110"/>
      <c r="GB52" s="110"/>
      <c r="GC52" s="110"/>
      <c r="GD52" s="110"/>
      <c r="GE52" s="110"/>
      <c r="GF52" s="110"/>
      <c r="GG52" s="110"/>
      <c r="GH52" s="110"/>
      <c r="GI52" s="110"/>
      <c r="GJ52" s="110"/>
      <c r="GK52" s="110"/>
      <c r="GL52" s="110"/>
      <c r="GM52" s="110"/>
      <c r="GN52" s="110"/>
      <c r="GO52" s="110"/>
      <c r="GP52" s="110"/>
      <c r="GQ52" s="110">
        <f>データ!BI7</f>
        <v>-249.2</v>
      </c>
      <c r="GR52" s="110"/>
      <c r="GS52" s="110"/>
      <c r="GT52" s="110"/>
      <c r="GU52" s="110"/>
      <c r="GV52" s="110"/>
      <c r="GW52" s="110"/>
      <c r="GX52" s="110"/>
      <c r="GY52" s="110"/>
      <c r="GZ52" s="110"/>
      <c r="HA52" s="110"/>
      <c r="HB52" s="110"/>
      <c r="HC52" s="110"/>
      <c r="HD52" s="110"/>
      <c r="HE52" s="110"/>
      <c r="HF52" s="110"/>
      <c r="HG52" s="110"/>
      <c r="HH52" s="110"/>
      <c r="HI52" s="110"/>
      <c r="HJ52" s="110">
        <f>データ!BJ7</f>
        <v>-349.2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0</v>
      </c>
      <c r="JD52" s="106"/>
      <c r="JE52" s="106"/>
      <c r="JF52" s="106"/>
      <c r="JG52" s="106"/>
      <c r="JH52" s="106"/>
      <c r="JI52" s="106"/>
      <c r="JJ52" s="106"/>
      <c r="JK52" s="106"/>
      <c r="JL52" s="106"/>
      <c r="JM52" s="106"/>
      <c r="JN52" s="106"/>
      <c r="JO52" s="106"/>
      <c r="JP52" s="106"/>
      <c r="JQ52" s="106"/>
      <c r="JR52" s="106"/>
      <c r="JS52" s="106"/>
      <c r="JT52" s="106"/>
      <c r="JU52" s="106"/>
      <c r="JV52" s="106">
        <f>データ!BR7</f>
        <v>185</v>
      </c>
      <c r="JW52" s="106"/>
      <c r="JX52" s="106"/>
      <c r="JY52" s="106"/>
      <c r="JZ52" s="106"/>
      <c r="KA52" s="106"/>
      <c r="KB52" s="106"/>
      <c r="KC52" s="106"/>
      <c r="KD52" s="106"/>
      <c r="KE52" s="106"/>
      <c r="KF52" s="106"/>
      <c r="KG52" s="106"/>
      <c r="KH52" s="106"/>
      <c r="KI52" s="106"/>
      <c r="KJ52" s="106"/>
      <c r="KK52" s="106"/>
      <c r="KL52" s="106"/>
      <c r="KM52" s="106"/>
      <c r="KN52" s="106"/>
      <c r="KO52" s="106">
        <f>データ!BS7</f>
        <v>425</v>
      </c>
      <c r="KP52" s="106"/>
      <c r="KQ52" s="106"/>
      <c r="KR52" s="106"/>
      <c r="KS52" s="106"/>
      <c r="KT52" s="106"/>
      <c r="KU52" s="106"/>
      <c r="KV52" s="106"/>
      <c r="KW52" s="106"/>
      <c r="KX52" s="106"/>
      <c r="KY52" s="106"/>
      <c r="KZ52" s="106"/>
      <c r="LA52" s="106"/>
      <c r="LB52" s="106"/>
      <c r="LC52" s="106"/>
      <c r="LD52" s="106"/>
      <c r="LE52" s="106"/>
      <c r="LF52" s="106"/>
      <c r="LG52" s="106"/>
      <c r="LH52" s="106">
        <f>データ!BT7</f>
        <v>-1603</v>
      </c>
      <c r="LI52" s="106"/>
      <c r="LJ52" s="106"/>
      <c r="LK52" s="106"/>
      <c r="LL52" s="106"/>
      <c r="LM52" s="106"/>
      <c r="LN52" s="106"/>
      <c r="LO52" s="106"/>
      <c r="LP52" s="106"/>
      <c r="LQ52" s="106"/>
      <c r="LR52" s="106"/>
      <c r="LS52" s="106"/>
      <c r="LT52" s="106"/>
      <c r="LU52" s="106"/>
      <c r="LV52" s="106"/>
      <c r="LW52" s="106"/>
      <c r="LX52" s="106"/>
      <c r="LY52" s="106"/>
      <c r="LZ52" s="106"/>
      <c r="MA52" s="106">
        <f>データ!BU7</f>
        <v>-3007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15</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8005</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17489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sSNCfQjAnST5mQYr6XAnzzZ/rxldiknvCn40VNqHsWYekd1uzXGclbH21r1jWtjtlFb0bFfaJkLC5OafmWDm/w==" saltValue="4TUzmvtCGTwquIP00z7G5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93</v>
      </c>
      <c r="AO5" s="59" t="s">
        <v>94</v>
      </c>
      <c r="AP5" s="59" t="s">
        <v>95</v>
      </c>
      <c r="AQ5" s="59" t="s">
        <v>96</v>
      </c>
      <c r="AR5" s="59" t="s">
        <v>97</v>
      </c>
      <c r="AS5" s="59" t="s">
        <v>98</v>
      </c>
      <c r="AT5" s="59" t="s">
        <v>99</v>
      </c>
      <c r="AU5" s="59" t="s">
        <v>102</v>
      </c>
      <c r="AV5" s="59" t="s">
        <v>90</v>
      </c>
      <c r="AW5" s="59" t="s">
        <v>91</v>
      </c>
      <c r="AX5" s="59" t="s">
        <v>103</v>
      </c>
      <c r="AY5" s="59" t="s">
        <v>104</v>
      </c>
      <c r="AZ5" s="59" t="s">
        <v>94</v>
      </c>
      <c r="BA5" s="59" t="s">
        <v>95</v>
      </c>
      <c r="BB5" s="59" t="s">
        <v>96</v>
      </c>
      <c r="BC5" s="59" t="s">
        <v>97</v>
      </c>
      <c r="BD5" s="59" t="s">
        <v>98</v>
      </c>
      <c r="BE5" s="59" t="s">
        <v>99</v>
      </c>
      <c r="BF5" s="59" t="s">
        <v>105</v>
      </c>
      <c r="BG5" s="59" t="s">
        <v>106</v>
      </c>
      <c r="BH5" s="59" t="s">
        <v>91</v>
      </c>
      <c r="BI5" s="59" t="s">
        <v>92</v>
      </c>
      <c r="BJ5" s="59" t="s">
        <v>107</v>
      </c>
      <c r="BK5" s="59" t="s">
        <v>94</v>
      </c>
      <c r="BL5" s="59" t="s">
        <v>95</v>
      </c>
      <c r="BM5" s="59" t="s">
        <v>96</v>
      </c>
      <c r="BN5" s="59" t="s">
        <v>97</v>
      </c>
      <c r="BO5" s="59" t="s">
        <v>98</v>
      </c>
      <c r="BP5" s="59" t="s">
        <v>99</v>
      </c>
      <c r="BQ5" s="59" t="s">
        <v>89</v>
      </c>
      <c r="BR5" s="59" t="s">
        <v>106</v>
      </c>
      <c r="BS5" s="59" t="s">
        <v>108</v>
      </c>
      <c r="BT5" s="59" t="s">
        <v>103</v>
      </c>
      <c r="BU5" s="59" t="s">
        <v>93</v>
      </c>
      <c r="BV5" s="59" t="s">
        <v>94</v>
      </c>
      <c r="BW5" s="59" t="s">
        <v>95</v>
      </c>
      <c r="BX5" s="59" t="s">
        <v>96</v>
      </c>
      <c r="BY5" s="59" t="s">
        <v>97</v>
      </c>
      <c r="BZ5" s="59" t="s">
        <v>98</v>
      </c>
      <c r="CA5" s="59" t="s">
        <v>99</v>
      </c>
      <c r="CB5" s="59" t="s">
        <v>89</v>
      </c>
      <c r="CC5" s="59" t="s">
        <v>106</v>
      </c>
      <c r="CD5" s="59" t="s">
        <v>109</v>
      </c>
      <c r="CE5" s="59" t="s">
        <v>103</v>
      </c>
      <c r="CF5" s="59" t="s">
        <v>107</v>
      </c>
      <c r="CG5" s="59" t="s">
        <v>94</v>
      </c>
      <c r="CH5" s="59" t="s">
        <v>95</v>
      </c>
      <c r="CI5" s="59" t="s">
        <v>96</v>
      </c>
      <c r="CJ5" s="59" t="s">
        <v>97</v>
      </c>
      <c r="CK5" s="59" t="s">
        <v>98</v>
      </c>
      <c r="CL5" s="59" t="s">
        <v>99</v>
      </c>
      <c r="CM5" s="150"/>
      <c r="CN5" s="150"/>
      <c r="CO5" s="59" t="s">
        <v>105</v>
      </c>
      <c r="CP5" s="59" t="s">
        <v>106</v>
      </c>
      <c r="CQ5" s="59" t="s">
        <v>108</v>
      </c>
      <c r="CR5" s="59" t="s">
        <v>101</v>
      </c>
      <c r="CS5" s="59" t="s">
        <v>104</v>
      </c>
      <c r="CT5" s="59" t="s">
        <v>94</v>
      </c>
      <c r="CU5" s="59" t="s">
        <v>95</v>
      </c>
      <c r="CV5" s="59" t="s">
        <v>96</v>
      </c>
      <c r="CW5" s="59" t="s">
        <v>97</v>
      </c>
      <c r="CX5" s="59" t="s">
        <v>98</v>
      </c>
      <c r="CY5" s="59" t="s">
        <v>99</v>
      </c>
      <c r="CZ5" s="59" t="s">
        <v>105</v>
      </c>
      <c r="DA5" s="59" t="s">
        <v>100</v>
      </c>
      <c r="DB5" s="59" t="s">
        <v>91</v>
      </c>
      <c r="DC5" s="59" t="s">
        <v>92</v>
      </c>
      <c r="DD5" s="59" t="s">
        <v>107</v>
      </c>
      <c r="DE5" s="59" t="s">
        <v>94</v>
      </c>
      <c r="DF5" s="59" t="s">
        <v>95</v>
      </c>
      <c r="DG5" s="59" t="s">
        <v>96</v>
      </c>
      <c r="DH5" s="59" t="s">
        <v>97</v>
      </c>
      <c r="DI5" s="59" t="s">
        <v>98</v>
      </c>
      <c r="DJ5" s="59" t="s">
        <v>35</v>
      </c>
      <c r="DK5" s="59" t="s">
        <v>89</v>
      </c>
      <c r="DL5" s="59" t="s">
        <v>106</v>
      </c>
      <c r="DM5" s="59" t="s">
        <v>108</v>
      </c>
      <c r="DN5" s="59" t="s">
        <v>101</v>
      </c>
      <c r="DO5" s="59" t="s">
        <v>93</v>
      </c>
      <c r="DP5" s="59" t="s">
        <v>94</v>
      </c>
      <c r="DQ5" s="59" t="s">
        <v>95</v>
      </c>
      <c r="DR5" s="59" t="s">
        <v>96</v>
      </c>
      <c r="DS5" s="59" t="s">
        <v>97</v>
      </c>
      <c r="DT5" s="59" t="s">
        <v>98</v>
      </c>
      <c r="DU5" s="59" t="s">
        <v>99</v>
      </c>
    </row>
    <row r="6" spans="1:125" s="66" customFormat="1" x14ac:dyDescent="0.15">
      <c r="A6" s="49" t="s">
        <v>110</v>
      </c>
      <c r="B6" s="60">
        <f>B8</f>
        <v>2020</v>
      </c>
      <c r="C6" s="60">
        <f t="shared" ref="C6:X6" si="1">C8</f>
        <v>242152</v>
      </c>
      <c r="D6" s="60">
        <f t="shared" si="1"/>
        <v>47</v>
      </c>
      <c r="E6" s="60">
        <f t="shared" si="1"/>
        <v>14</v>
      </c>
      <c r="F6" s="60">
        <f t="shared" si="1"/>
        <v>0</v>
      </c>
      <c r="G6" s="60">
        <f t="shared" si="1"/>
        <v>2</v>
      </c>
      <c r="H6" s="60" t="str">
        <f>SUBSTITUTE(H8,"　","")</f>
        <v>三重県志摩市</v>
      </c>
      <c r="I6" s="60" t="str">
        <f t="shared" si="1"/>
        <v>志摩磯部駅前駐車場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9</v>
      </c>
      <c r="S6" s="62" t="str">
        <f t="shared" si="1"/>
        <v>駅</v>
      </c>
      <c r="T6" s="62" t="str">
        <f t="shared" si="1"/>
        <v>無</v>
      </c>
      <c r="U6" s="63">
        <f t="shared" si="1"/>
        <v>541</v>
      </c>
      <c r="V6" s="63">
        <f t="shared" si="1"/>
        <v>22</v>
      </c>
      <c r="W6" s="63">
        <f t="shared" si="1"/>
        <v>6</v>
      </c>
      <c r="X6" s="62" t="str">
        <f t="shared" si="1"/>
        <v>無</v>
      </c>
      <c r="Y6" s="64">
        <f>IF(Y8="-",NA(),Y8)</f>
        <v>100</v>
      </c>
      <c r="Z6" s="64">
        <f t="shared" ref="Z6:AH6" si="2">IF(Z8="-",NA(),Z8)</f>
        <v>151.5</v>
      </c>
      <c r="AA6" s="64">
        <f t="shared" si="2"/>
        <v>434.6</v>
      </c>
      <c r="AB6" s="64">
        <f t="shared" si="2"/>
        <v>25.5</v>
      </c>
      <c r="AC6" s="64">
        <f t="shared" si="2"/>
        <v>100</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77.8</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455</v>
      </c>
      <c r="AZ6" s="65">
        <f t="shared" si="4"/>
        <v>18</v>
      </c>
      <c r="BA6" s="65">
        <f t="shared" si="4"/>
        <v>21</v>
      </c>
      <c r="BB6" s="65">
        <f t="shared" si="4"/>
        <v>18</v>
      </c>
      <c r="BC6" s="65">
        <f t="shared" si="4"/>
        <v>15</v>
      </c>
      <c r="BD6" s="65">
        <f t="shared" si="4"/>
        <v>405</v>
      </c>
      <c r="BE6" s="63" t="str">
        <f>IF(BE8="-","",IF(BE8="-","【-】","【"&amp;SUBSTITUTE(TEXT(BE8,"#,##0"),"-","△")&amp;"】"))</f>
        <v>【2,345】</v>
      </c>
      <c r="BF6" s="64">
        <f>IF(BF8="-",NA(),BF8)</f>
        <v>100</v>
      </c>
      <c r="BG6" s="64">
        <f t="shared" ref="BG6:BO6" si="5">IF(BG8="-",NA(),BG8)</f>
        <v>100</v>
      </c>
      <c r="BH6" s="64">
        <f t="shared" si="5"/>
        <v>100</v>
      </c>
      <c r="BI6" s="64">
        <f t="shared" si="5"/>
        <v>-249.2</v>
      </c>
      <c r="BJ6" s="64">
        <f t="shared" si="5"/>
        <v>-349.2</v>
      </c>
      <c r="BK6" s="64">
        <f t="shared" si="5"/>
        <v>34.700000000000003</v>
      </c>
      <c r="BL6" s="64">
        <f t="shared" si="5"/>
        <v>39.6</v>
      </c>
      <c r="BM6" s="64">
        <f t="shared" si="5"/>
        <v>29</v>
      </c>
      <c r="BN6" s="64">
        <f t="shared" si="5"/>
        <v>32.9</v>
      </c>
      <c r="BO6" s="64">
        <f t="shared" si="5"/>
        <v>-121.8</v>
      </c>
      <c r="BP6" s="61" t="str">
        <f>IF(BP8="-","",IF(BP8="-","【-】","【"&amp;SUBSTITUTE(TEXT(BP8,"#,##0.0"),"-","△")&amp;"】"))</f>
        <v>【△65.9】</v>
      </c>
      <c r="BQ6" s="65">
        <f>IF(BQ8="-",NA(),BQ8)</f>
        <v>0</v>
      </c>
      <c r="BR6" s="65">
        <f t="shared" ref="BR6:BZ6" si="6">IF(BR8="-",NA(),BR8)</f>
        <v>185</v>
      </c>
      <c r="BS6" s="65">
        <f t="shared" si="6"/>
        <v>425</v>
      </c>
      <c r="BT6" s="65">
        <f t="shared" si="6"/>
        <v>-1603</v>
      </c>
      <c r="BU6" s="65">
        <f t="shared" si="6"/>
        <v>-3007</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111</v>
      </c>
      <c r="CM6" s="63">
        <f t="shared" ref="CM6:CN6" si="7">CM8</f>
        <v>17489</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68.2</v>
      </c>
      <c r="DL6" s="64">
        <f t="shared" ref="DL6:DT6" si="9">IF(DL8="-",NA(),DL8)</f>
        <v>68.2</v>
      </c>
      <c r="DM6" s="64">
        <f t="shared" si="9"/>
        <v>68.2</v>
      </c>
      <c r="DN6" s="64">
        <f t="shared" si="9"/>
        <v>68.2</v>
      </c>
      <c r="DO6" s="64">
        <f t="shared" si="9"/>
        <v>81.8</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112</v>
      </c>
      <c r="B7" s="60">
        <f t="shared" ref="B7:X7" si="10">B8</f>
        <v>2020</v>
      </c>
      <c r="C7" s="60">
        <f t="shared" si="10"/>
        <v>242152</v>
      </c>
      <c r="D7" s="60">
        <f t="shared" si="10"/>
        <v>47</v>
      </c>
      <c r="E7" s="60">
        <f t="shared" si="10"/>
        <v>14</v>
      </c>
      <c r="F7" s="60">
        <f t="shared" si="10"/>
        <v>0</v>
      </c>
      <c r="G7" s="60">
        <f t="shared" si="10"/>
        <v>2</v>
      </c>
      <c r="H7" s="60" t="str">
        <f t="shared" si="10"/>
        <v>三重県　志摩市</v>
      </c>
      <c r="I7" s="60" t="str">
        <f t="shared" si="10"/>
        <v>志摩磯部駅前駐車場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9</v>
      </c>
      <c r="S7" s="62" t="str">
        <f t="shared" si="10"/>
        <v>駅</v>
      </c>
      <c r="T7" s="62" t="str">
        <f t="shared" si="10"/>
        <v>無</v>
      </c>
      <c r="U7" s="63">
        <f t="shared" si="10"/>
        <v>541</v>
      </c>
      <c r="V7" s="63">
        <f t="shared" si="10"/>
        <v>22</v>
      </c>
      <c r="W7" s="63">
        <f t="shared" si="10"/>
        <v>6</v>
      </c>
      <c r="X7" s="62" t="str">
        <f t="shared" si="10"/>
        <v>無</v>
      </c>
      <c r="Y7" s="64">
        <f>Y8</f>
        <v>100</v>
      </c>
      <c r="Z7" s="64">
        <f t="shared" ref="Z7:AH7" si="11">Z8</f>
        <v>151.5</v>
      </c>
      <c r="AA7" s="64">
        <f t="shared" si="11"/>
        <v>434.6</v>
      </c>
      <c r="AB7" s="64">
        <f t="shared" si="11"/>
        <v>25.5</v>
      </c>
      <c r="AC7" s="64">
        <f t="shared" si="11"/>
        <v>100</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77.8</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455</v>
      </c>
      <c r="AZ7" s="65">
        <f t="shared" si="13"/>
        <v>18</v>
      </c>
      <c r="BA7" s="65">
        <f t="shared" si="13"/>
        <v>21</v>
      </c>
      <c r="BB7" s="65">
        <f t="shared" si="13"/>
        <v>18</v>
      </c>
      <c r="BC7" s="65">
        <f t="shared" si="13"/>
        <v>15</v>
      </c>
      <c r="BD7" s="65">
        <f t="shared" si="13"/>
        <v>405</v>
      </c>
      <c r="BE7" s="63"/>
      <c r="BF7" s="64">
        <f>BF8</f>
        <v>100</v>
      </c>
      <c r="BG7" s="64">
        <f t="shared" ref="BG7:BO7" si="14">BG8</f>
        <v>100</v>
      </c>
      <c r="BH7" s="64">
        <f t="shared" si="14"/>
        <v>100</v>
      </c>
      <c r="BI7" s="64">
        <f t="shared" si="14"/>
        <v>-249.2</v>
      </c>
      <c r="BJ7" s="64">
        <f t="shared" si="14"/>
        <v>-349.2</v>
      </c>
      <c r="BK7" s="64">
        <f t="shared" si="14"/>
        <v>34.700000000000003</v>
      </c>
      <c r="BL7" s="64">
        <f t="shared" si="14"/>
        <v>39.6</v>
      </c>
      <c r="BM7" s="64">
        <f t="shared" si="14"/>
        <v>29</v>
      </c>
      <c r="BN7" s="64">
        <f t="shared" si="14"/>
        <v>32.9</v>
      </c>
      <c r="BO7" s="64">
        <f t="shared" si="14"/>
        <v>-121.8</v>
      </c>
      <c r="BP7" s="61"/>
      <c r="BQ7" s="65">
        <f>BQ8</f>
        <v>0</v>
      </c>
      <c r="BR7" s="65">
        <f t="shared" ref="BR7:BZ7" si="15">BR8</f>
        <v>185</v>
      </c>
      <c r="BS7" s="65">
        <f t="shared" si="15"/>
        <v>425</v>
      </c>
      <c r="BT7" s="65">
        <f t="shared" si="15"/>
        <v>-1603</v>
      </c>
      <c r="BU7" s="65">
        <f t="shared" si="15"/>
        <v>-3007</v>
      </c>
      <c r="BV7" s="65">
        <f t="shared" si="15"/>
        <v>7123</v>
      </c>
      <c r="BW7" s="65">
        <f t="shared" si="15"/>
        <v>8017</v>
      </c>
      <c r="BX7" s="65">
        <f t="shared" si="15"/>
        <v>8137</v>
      </c>
      <c r="BY7" s="65">
        <f t="shared" si="15"/>
        <v>8005</v>
      </c>
      <c r="BZ7" s="65">
        <f t="shared" si="15"/>
        <v>2698</v>
      </c>
      <c r="CA7" s="63"/>
      <c r="CB7" s="64" t="s">
        <v>113</v>
      </c>
      <c r="CC7" s="64" t="s">
        <v>113</v>
      </c>
      <c r="CD7" s="64" t="s">
        <v>113</v>
      </c>
      <c r="CE7" s="64" t="s">
        <v>113</v>
      </c>
      <c r="CF7" s="64" t="s">
        <v>113</v>
      </c>
      <c r="CG7" s="64" t="s">
        <v>113</v>
      </c>
      <c r="CH7" s="64" t="s">
        <v>113</v>
      </c>
      <c r="CI7" s="64" t="s">
        <v>113</v>
      </c>
      <c r="CJ7" s="64" t="s">
        <v>113</v>
      </c>
      <c r="CK7" s="64" t="s">
        <v>111</v>
      </c>
      <c r="CL7" s="61"/>
      <c r="CM7" s="63">
        <f>CM8</f>
        <v>17489</v>
      </c>
      <c r="CN7" s="63">
        <f>CN8</f>
        <v>0</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68.2</v>
      </c>
      <c r="DL7" s="64">
        <f t="shared" ref="DL7:DT7" si="17">DL8</f>
        <v>68.2</v>
      </c>
      <c r="DM7" s="64">
        <f t="shared" si="17"/>
        <v>68.2</v>
      </c>
      <c r="DN7" s="64">
        <f t="shared" si="17"/>
        <v>68.2</v>
      </c>
      <c r="DO7" s="64">
        <f t="shared" si="17"/>
        <v>81.8</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242152</v>
      </c>
      <c r="D8" s="67">
        <v>47</v>
      </c>
      <c r="E8" s="67">
        <v>14</v>
      </c>
      <c r="F8" s="67">
        <v>0</v>
      </c>
      <c r="G8" s="67">
        <v>2</v>
      </c>
      <c r="H8" s="67" t="s">
        <v>114</v>
      </c>
      <c r="I8" s="67" t="s">
        <v>115</v>
      </c>
      <c r="J8" s="67" t="s">
        <v>116</v>
      </c>
      <c r="K8" s="67" t="s">
        <v>117</v>
      </c>
      <c r="L8" s="67" t="s">
        <v>118</v>
      </c>
      <c r="M8" s="67" t="s">
        <v>119</v>
      </c>
      <c r="N8" s="67" t="s">
        <v>120</v>
      </c>
      <c r="O8" s="68" t="s">
        <v>121</v>
      </c>
      <c r="P8" s="69" t="s">
        <v>122</v>
      </c>
      <c r="Q8" s="69" t="s">
        <v>123</v>
      </c>
      <c r="R8" s="70">
        <v>9</v>
      </c>
      <c r="S8" s="69" t="s">
        <v>124</v>
      </c>
      <c r="T8" s="69" t="s">
        <v>125</v>
      </c>
      <c r="U8" s="70">
        <v>541</v>
      </c>
      <c r="V8" s="70">
        <v>22</v>
      </c>
      <c r="W8" s="70">
        <v>6</v>
      </c>
      <c r="X8" s="69" t="s">
        <v>125</v>
      </c>
      <c r="Y8" s="71">
        <v>100</v>
      </c>
      <c r="Z8" s="71">
        <v>151.5</v>
      </c>
      <c r="AA8" s="71">
        <v>434.6</v>
      </c>
      <c r="AB8" s="71">
        <v>25.5</v>
      </c>
      <c r="AC8" s="71">
        <v>100</v>
      </c>
      <c r="AD8" s="71">
        <v>378</v>
      </c>
      <c r="AE8" s="71">
        <v>477.8</v>
      </c>
      <c r="AF8" s="71">
        <v>373.2</v>
      </c>
      <c r="AG8" s="71">
        <v>742.8</v>
      </c>
      <c r="AH8" s="71">
        <v>385.7</v>
      </c>
      <c r="AI8" s="68">
        <v>630.70000000000005</v>
      </c>
      <c r="AJ8" s="71">
        <v>0</v>
      </c>
      <c r="AK8" s="71">
        <v>0</v>
      </c>
      <c r="AL8" s="71">
        <v>0</v>
      </c>
      <c r="AM8" s="71">
        <v>0</v>
      </c>
      <c r="AN8" s="71">
        <v>77.8</v>
      </c>
      <c r="AO8" s="71">
        <v>3.1</v>
      </c>
      <c r="AP8" s="71">
        <v>6.3</v>
      </c>
      <c r="AQ8" s="71">
        <v>4</v>
      </c>
      <c r="AR8" s="71">
        <v>2</v>
      </c>
      <c r="AS8" s="71">
        <v>9</v>
      </c>
      <c r="AT8" s="68">
        <v>8.6</v>
      </c>
      <c r="AU8" s="72">
        <v>0</v>
      </c>
      <c r="AV8" s="72">
        <v>0</v>
      </c>
      <c r="AW8" s="72">
        <v>0</v>
      </c>
      <c r="AX8" s="72">
        <v>0</v>
      </c>
      <c r="AY8" s="72">
        <v>455</v>
      </c>
      <c r="AZ8" s="72">
        <v>18</v>
      </c>
      <c r="BA8" s="72">
        <v>21</v>
      </c>
      <c r="BB8" s="72">
        <v>18</v>
      </c>
      <c r="BC8" s="72">
        <v>15</v>
      </c>
      <c r="BD8" s="72">
        <v>405</v>
      </c>
      <c r="BE8" s="72">
        <v>2345</v>
      </c>
      <c r="BF8" s="71">
        <v>100</v>
      </c>
      <c r="BG8" s="71">
        <v>100</v>
      </c>
      <c r="BH8" s="71">
        <v>100</v>
      </c>
      <c r="BI8" s="71">
        <v>-249.2</v>
      </c>
      <c r="BJ8" s="71">
        <v>-349.2</v>
      </c>
      <c r="BK8" s="71">
        <v>34.700000000000003</v>
      </c>
      <c r="BL8" s="71">
        <v>39.6</v>
      </c>
      <c r="BM8" s="71">
        <v>29</v>
      </c>
      <c r="BN8" s="71">
        <v>32.9</v>
      </c>
      <c r="BO8" s="71">
        <v>-121.8</v>
      </c>
      <c r="BP8" s="68">
        <v>-65.900000000000006</v>
      </c>
      <c r="BQ8" s="72">
        <v>0</v>
      </c>
      <c r="BR8" s="72">
        <v>185</v>
      </c>
      <c r="BS8" s="72">
        <v>425</v>
      </c>
      <c r="BT8" s="73">
        <v>-1603</v>
      </c>
      <c r="BU8" s="73">
        <v>-3007</v>
      </c>
      <c r="BV8" s="72">
        <v>7123</v>
      </c>
      <c r="BW8" s="72">
        <v>8017</v>
      </c>
      <c r="BX8" s="72">
        <v>8137</v>
      </c>
      <c r="BY8" s="72">
        <v>8005</v>
      </c>
      <c r="BZ8" s="72">
        <v>2698</v>
      </c>
      <c r="CA8" s="70">
        <v>3932</v>
      </c>
      <c r="CB8" s="71" t="s">
        <v>118</v>
      </c>
      <c r="CC8" s="71" t="s">
        <v>118</v>
      </c>
      <c r="CD8" s="71" t="s">
        <v>118</v>
      </c>
      <c r="CE8" s="71" t="s">
        <v>118</v>
      </c>
      <c r="CF8" s="71" t="s">
        <v>118</v>
      </c>
      <c r="CG8" s="71" t="s">
        <v>118</v>
      </c>
      <c r="CH8" s="71" t="s">
        <v>118</v>
      </c>
      <c r="CI8" s="71" t="s">
        <v>118</v>
      </c>
      <c r="CJ8" s="71" t="s">
        <v>118</v>
      </c>
      <c r="CK8" s="71" t="s">
        <v>118</v>
      </c>
      <c r="CL8" s="68" t="s">
        <v>118</v>
      </c>
      <c r="CM8" s="70">
        <v>17489</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62.8</v>
      </c>
      <c r="DF8" s="71">
        <v>62.3</v>
      </c>
      <c r="DG8" s="71">
        <v>87.9</v>
      </c>
      <c r="DH8" s="71">
        <v>56.3</v>
      </c>
      <c r="DI8" s="71">
        <v>70.3</v>
      </c>
      <c r="DJ8" s="68">
        <v>183.4</v>
      </c>
      <c r="DK8" s="71">
        <v>68.2</v>
      </c>
      <c r="DL8" s="71">
        <v>68.2</v>
      </c>
      <c r="DM8" s="71">
        <v>68.2</v>
      </c>
      <c r="DN8" s="71">
        <v>68.2</v>
      </c>
      <c r="DO8" s="71">
        <v>81.8</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2022-01-27T05:15:33Z</cp:lastPrinted>
  <dcterms:created xsi:type="dcterms:W3CDTF">2021-12-17T06:04:14Z</dcterms:created>
  <dcterms:modified xsi:type="dcterms:W3CDTF">2022-01-27T05:15:35Z</dcterms:modified>
  <cp:category/>
</cp:coreProperties>
</file>