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2決算）\【依頼：１月２５日(火)〆】公営企業に係る経営比較分析表（令和２年度決算）の分析等について_20220111\【水道】R2経営分析比較表\"/>
    </mc:Choice>
  </mc:AlternateContent>
  <workbookProtection workbookAlgorithmName="SHA-512" workbookHashValue="emVFVtr3zQJJaLqeQZm9H7wWCI6cDSQh4eBGJWxWtj6spKrCDjmS9aDthI1q8eQxusMD1DFZsWJs2wyBUw10Eg==" workbookSaltValue="kyNnx6DGinh+FB/tjOUcE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W10" i="4"/>
  <c r="I10" i="4"/>
  <c r="BB8" i="4"/>
  <c r="AL8" i="4"/>
  <c r="AD8" i="4"/>
  <c r="W8" i="4"/>
  <c r="B8" i="4"/>
  <c r="B6" i="4"/>
</calcChain>
</file>

<file path=xl/sharedStrings.xml><?xml version="1.0" encoding="utf-8"?>
<sst xmlns="http://schemas.openxmlformats.org/spreadsheetml/2006/main" count="271" uniqueCount="118">
  <si>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</si>
  <si>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</si>
  <si>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</si>
  <si>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</si>
  <si>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</si>
  <si>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</si>
  <si>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</si>
  <si>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</si>
  <si>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</si>
  <si>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</si>
  <si>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</si>
  <si>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</si>
  <si>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</si>
  <si>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</si>
  <si>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</si>
  <si>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</si>
  <si>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</si>
  <si>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</si>
  <si>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</si>
  <si>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</si>
  <si>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</si>
  <si>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</si>
  <si>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</si>
  <si>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</si>
  <si>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</si>
  <si>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</si>
  <si>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</si>
  <si>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</si>
  <si>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</si>
  <si>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</si>
  <si>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</si>
  <si>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</si>
  <si>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</si>
  <si>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</si>
  <si>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</si>
  <si>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</si>
  <si>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</si>
  <si>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</si>
  <si>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</si>
  <si>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</si>
  <si>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</si>
  <si>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</si>
  <si>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</si>
  <si>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</si>
  <si>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</si>
  <si>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</si>
  <si>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</si>
  <si>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</si>
  <si>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</si>
  <si>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</si>
  <si>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</si>
  <si>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</si>
  <si>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</si>
  <si>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</si>
  <si>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</si>
  <si>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</si>
  <si>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</si>
  <si>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</si>
  <si>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</si>
  <si>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</si>
  <si>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</si>
  <si>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</si>
  <si>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</si>
  <si>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</si>
  <si>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</si>
  <si>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</si>
  <si>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</si>
  <si>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</si>
  <si>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</si>
  <si>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</si>
  <si>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</si>
  <si>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</si>
  <si>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</si>
  <si>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</si>
  <si>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</si>
  <si>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</si>
  <si>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</si>
  <si>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</si>
  <si>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</si>
  <si>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</si>
  <si>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</si>
  <si>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</si>
  <si>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</si>
  <si>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</si>
  <si>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</si>
  <si>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</si>
  <si>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</si>
  <si>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</si>
  <si>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</si>
  <si>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</si>
  <si>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</si>
  <si>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</si>
  <si>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</si>
  <si>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</si>
  <si>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</si>
  <si>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</si>
  <si>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</si>
  <si>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</si>
  <si>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</si>
  <si>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</si>
  <si>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</si>
  <si>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</si>
  <si>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</si>
  <si>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</si>
  <si>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</si>
  <si>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</si>
  <si>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</si>
  <si>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</si>
  <si>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</si>
  <si>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</si>
  <si>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</si>
  <si>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</si>
  <si>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</si>
  <si>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</si>
  <si>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</si>
  <si>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現在、約230基の市町村設置型合併浄化槽を設置、管理している。
　最も古いもので供用開始から15年以上が経過しており、資産の老朽化度合を示す有形固定資産減価償却率は類似団体平均値より高い値となっている。
　このため、保守点検結果に基づく修繕を適切に行っていく必要がある。</t>
    <rPh sb="92" eb="93">
      <t>タカ</t>
    </rPh>
    <rPh sb="122" eb="124">
      <t>テキセツ</t>
    </rPh>
    <phoneticPr fontId="4"/>
  </si>
  <si>
    <t>　経常収支比率は100％以上であり、単年度収支としては黒字を維持しているが、実態は一般会計繰入金に依存している。
　企業債残高対事業規模比率については、今後事業の面的拡大の計画が無いことから、引き続き低減傾向で推移していくと見込まれる。
　経費回収率については、類似団体平均値よりは高いものの、汚水処理費が使用料により賄われていないため、使用料の適正化を図っていく必要がある。
　施設利用率については、類似団体平均値よりやや低い値で推移しているが、実際の汚水量を上回る能力を有する処理槽を使用している世帯が多いこと等により、低い数値に留まる傾向にある。</t>
    <rPh sb="112" eb="114">
      <t>ミコ</t>
    </rPh>
    <rPh sb="227" eb="229">
      <t>オスイ</t>
    </rPh>
    <rPh sb="231" eb="233">
      <t>ウワマワ</t>
    </rPh>
    <phoneticPr fontId="4"/>
  </si>
  <si>
    <t>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現状では経常収支比率は黒字となっているが、一般会計繰入金に依存しており、使用料収入で維持管理費が賄えていない状況であるため、適切な施設の改修を行うとともに、下水道事業経営検討委員会からの答申に基づく使用料の見直し等の取り組みを進めていく。</t>
    <rPh sb="109" eb="111">
      <t>ゲンジョウ</t>
    </rPh>
    <rPh sb="151" eb="153">
      <t>イジ</t>
    </rPh>
    <rPh sb="153" eb="156">
      <t>カンリヒ</t>
    </rPh>
    <rPh sb="171" eb="173">
      <t>テキセツ</t>
    </rPh>
    <rPh sb="174" eb="176">
      <t>シセツ</t>
    </rPh>
    <rPh sb="177" eb="179">
      <t>カイシュウ</t>
    </rPh>
    <rPh sb="180" eb="181">
      <t>オコナ</t>
    </rPh>
    <rPh sb="187" eb="190">
      <t>ゲスイドウ</t>
    </rPh>
    <rPh sb="190" eb="192">
      <t>ジギョウ</t>
    </rPh>
    <rPh sb="192" eb="194">
      <t>ケイエイ</t>
    </rPh>
    <rPh sb="194" eb="196">
      <t>ケントウ</t>
    </rPh>
    <rPh sb="196" eb="199">
      <t>イインカイ</t>
    </rPh>
    <rPh sb="202" eb="204">
      <t>トウシン</t>
    </rPh>
    <rPh sb="205" eb="206">
      <t>モト</t>
    </rPh>
    <rPh sb="208" eb="211">
      <t>シヨウリョウ</t>
    </rPh>
    <rPh sb="212" eb="214">
      <t>ミナオ</t>
    </rPh>
    <rPh sb="215" eb="21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</si>
</sst>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F6-4A15-AE0B-3C2DC2537D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F6-4A15-AE0B-3C2DC2537D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52.11</c:v>
                </c:pt>
                <c:pt idx="2">
                  <c:v>52.11</c:v>
                </c:pt>
                <c:pt idx="3">
                  <c:v>52.11</c:v>
                </c:pt>
                <c:pt idx="4">
                  <c:v>52.11</c:v>
                </c:pt>
              </c:numCache>
            </c:numRef>
          </c:val>
          <c:extLst>
            <c:ext xmlns:c16="http://schemas.microsoft.com/office/drawing/2014/chart" uri="{C3380CC4-5D6E-409C-BE32-E72D297353CC}">
              <c16:uniqueId val="{00000000-F0F1-4D98-A0F2-412C865D2F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57.22</c:v>
                </c:pt>
                <c:pt idx="2">
                  <c:v>54.93</c:v>
                </c:pt>
                <c:pt idx="3">
                  <c:v>59.64</c:v>
                </c:pt>
                <c:pt idx="4">
                  <c:v>58.19</c:v>
                </c:pt>
              </c:numCache>
            </c:numRef>
          </c:val>
          <c:smooth val="0"/>
          <c:extLst>
            <c:ext xmlns:c16="http://schemas.microsoft.com/office/drawing/2014/chart" uri="{C3380CC4-5D6E-409C-BE32-E72D297353CC}">
              <c16:uniqueId val="{00000001-F0F1-4D98-A0F2-412C865D2F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83F3-4C01-944F-4E7A64CE1E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83F3-4C01-944F-4E7A64CE1E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105.75</c:v>
                </c:pt>
                <c:pt idx="2">
                  <c:v>101.2</c:v>
                </c:pt>
                <c:pt idx="3">
                  <c:v>104.16</c:v>
                </c:pt>
                <c:pt idx="4">
                  <c:v>101.15</c:v>
                </c:pt>
              </c:numCache>
            </c:numRef>
          </c:val>
          <c:extLst>
            <c:ext xmlns:c16="http://schemas.microsoft.com/office/drawing/2014/chart" uri="{C3380CC4-5D6E-409C-BE32-E72D297353CC}">
              <c16:uniqueId val="{00000000-9D2A-437B-A223-F99BEFF74B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93.44</c:v>
                </c:pt>
                <c:pt idx="2">
                  <c:v>90.02</c:v>
                </c:pt>
                <c:pt idx="3">
                  <c:v>96.05</c:v>
                </c:pt>
                <c:pt idx="4">
                  <c:v>99.03</c:v>
                </c:pt>
              </c:numCache>
            </c:numRef>
          </c:val>
          <c:smooth val="0"/>
          <c:extLst>
            <c:ext xmlns:c16="http://schemas.microsoft.com/office/drawing/2014/chart" uri="{C3380CC4-5D6E-409C-BE32-E72D297353CC}">
              <c16:uniqueId val="{00000001-9D2A-437B-A223-F99BEFF74B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4.83</c:v>
                </c:pt>
                <c:pt idx="2">
                  <c:v>9.65</c:v>
                </c:pt>
                <c:pt idx="3">
                  <c:v>14.48</c:v>
                </c:pt>
                <c:pt idx="4">
                  <c:v>19.3</c:v>
                </c:pt>
              </c:numCache>
            </c:numRef>
          </c:val>
          <c:extLst>
            <c:ext xmlns:c16="http://schemas.microsoft.com/office/drawing/2014/chart" uri="{C3380CC4-5D6E-409C-BE32-E72D297353CC}">
              <c16:uniqueId val="{00000000-3F9F-400E-B579-6CBA060E2F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16.420000000000002</c:v>
                </c:pt>
                <c:pt idx="2">
                  <c:v>16.41</c:v>
                </c:pt>
                <c:pt idx="3">
                  <c:v>23.76</c:v>
                </c:pt>
                <c:pt idx="4">
                  <c:v>15.74</c:v>
                </c:pt>
              </c:numCache>
            </c:numRef>
          </c:val>
          <c:smooth val="0"/>
          <c:extLst>
            <c:ext xmlns:c16="http://schemas.microsoft.com/office/drawing/2014/chart" uri="{C3380CC4-5D6E-409C-BE32-E72D297353CC}">
              <c16:uniqueId val="{00000001-3F9F-400E-B579-6CBA060E2F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0D-479B-87DF-8B896EC354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0D-479B-87DF-8B896EC354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5.0999999999999996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4D6-4CE8-890F-E097394AD9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123.58</c:v>
                </c:pt>
                <c:pt idx="2">
                  <c:v>221.28</c:v>
                </c:pt>
                <c:pt idx="3">
                  <c:v>123.82</c:v>
                </c:pt>
                <c:pt idx="4">
                  <c:v>74.239999999999995</c:v>
                </c:pt>
              </c:numCache>
            </c:numRef>
          </c:val>
          <c:smooth val="0"/>
          <c:extLst>
            <c:ext xmlns:c16="http://schemas.microsoft.com/office/drawing/2014/chart" uri="{C3380CC4-5D6E-409C-BE32-E72D297353CC}">
              <c16:uniqueId val="{00000001-D4D6-4CE8-890F-E097394AD9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757.19</c:v>
                </c:pt>
                <c:pt idx="2">
                  <c:v>638.80999999999995</c:v>
                </c:pt>
                <c:pt idx="3">
                  <c:v>311.92</c:v>
                </c:pt>
                <c:pt idx="4">
                  <c:v>308.01</c:v>
                </c:pt>
              </c:numCache>
            </c:numRef>
          </c:val>
          <c:extLst>
            <c:ext xmlns:c16="http://schemas.microsoft.com/office/drawing/2014/chart" uri="{C3380CC4-5D6E-409C-BE32-E72D297353CC}">
              <c16:uniqueId val="{00000000-6445-4047-B7E4-F2F2D22D2E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172.39</c:v>
                </c:pt>
                <c:pt idx="2">
                  <c:v>113.42</c:v>
                </c:pt>
                <c:pt idx="3">
                  <c:v>89.72</c:v>
                </c:pt>
                <c:pt idx="4">
                  <c:v>100.47</c:v>
                </c:pt>
              </c:numCache>
            </c:numRef>
          </c:val>
          <c:smooth val="0"/>
          <c:extLst>
            <c:ext xmlns:c16="http://schemas.microsoft.com/office/drawing/2014/chart" uri="{C3380CC4-5D6E-409C-BE32-E72D297353CC}">
              <c16:uniqueId val="{00000001-6445-4047-B7E4-F2F2D22D2E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167.29</c:v>
                </c:pt>
                <c:pt idx="2">
                  <c:v>161.72999999999999</c:v>
                </c:pt>
                <c:pt idx="3">
                  <c:v>155.35</c:v>
                </c:pt>
                <c:pt idx="4">
                  <c:v>149.07</c:v>
                </c:pt>
              </c:numCache>
            </c:numRef>
          </c:val>
          <c:extLst>
            <c:ext xmlns:c16="http://schemas.microsoft.com/office/drawing/2014/chart" uri="{C3380CC4-5D6E-409C-BE32-E72D297353CC}">
              <c16:uniqueId val="{00000000-7B3A-42D1-95FC-11A80BEDFE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407.42</c:v>
                </c:pt>
                <c:pt idx="2">
                  <c:v>386.46</c:v>
                </c:pt>
                <c:pt idx="3">
                  <c:v>270.57</c:v>
                </c:pt>
                <c:pt idx="4">
                  <c:v>294.27</c:v>
                </c:pt>
              </c:numCache>
            </c:numRef>
          </c:val>
          <c:smooth val="0"/>
          <c:extLst>
            <c:ext xmlns:c16="http://schemas.microsoft.com/office/drawing/2014/chart" uri="{C3380CC4-5D6E-409C-BE32-E72D297353CC}">
              <c16:uniqueId val="{00000001-7B3A-42D1-95FC-11A80BEDFE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73.37</c:v>
                </c:pt>
                <c:pt idx="2">
                  <c:v>67.48</c:v>
                </c:pt>
                <c:pt idx="3">
                  <c:v>70.78</c:v>
                </c:pt>
                <c:pt idx="4">
                  <c:v>67.739999999999995</c:v>
                </c:pt>
              </c:numCache>
            </c:numRef>
          </c:val>
          <c:extLst>
            <c:ext xmlns:c16="http://schemas.microsoft.com/office/drawing/2014/chart" uri="{C3380CC4-5D6E-409C-BE32-E72D297353CC}">
              <c16:uniqueId val="{00000000-867C-48F2-BA73-70F4BFF51F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55.85</c:v>
                </c:pt>
                <c:pt idx="3">
                  <c:v>62.5</c:v>
                </c:pt>
                <c:pt idx="4">
                  <c:v>60.59</c:v>
                </c:pt>
              </c:numCache>
            </c:numRef>
          </c:val>
          <c:smooth val="0"/>
          <c:extLst>
            <c:ext xmlns:c16="http://schemas.microsoft.com/office/drawing/2014/chart" uri="{C3380CC4-5D6E-409C-BE32-E72D297353CC}">
              <c16:uniqueId val="{00000001-867C-48F2-BA73-70F4BFF51F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408.42</c:v>
                </c:pt>
                <c:pt idx="2">
                  <c:v>440</c:v>
                </c:pt>
                <c:pt idx="3">
                  <c:v>417.07</c:v>
                </c:pt>
                <c:pt idx="4">
                  <c:v>432.49</c:v>
                </c:pt>
              </c:numCache>
            </c:numRef>
          </c:val>
          <c:extLst>
            <c:ext xmlns:c16="http://schemas.microsoft.com/office/drawing/2014/chart" uri="{C3380CC4-5D6E-409C-BE32-E72D297353CC}">
              <c16:uniqueId val="{00000000-6C5C-4E8D-8B71-BA109A2B51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286.86</c:v>
                </c:pt>
                <c:pt idx="2">
                  <c:v>287.91000000000003</c:v>
                </c:pt>
                <c:pt idx="3">
                  <c:v>269.33</c:v>
                </c:pt>
                <c:pt idx="4">
                  <c:v>280.23</c:v>
                </c:pt>
              </c:numCache>
            </c:numRef>
          </c:val>
          <c:smooth val="0"/>
          <c:extLst>
            <c:ext xmlns:c16="http://schemas.microsoft.com/office/drawing/2014/chart" uri="{C3380CC4-5D6E-409C-BE32-E72D297353CC}">
              <c16:uniqueId val="{00000001-6C5C-4E8D-8B71-BA109A2B51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1" zoomScale="80" zoomScaleNormal="80" workbookViewId="0">
      <selection activeCell="CH71" sqref="CH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伊賀市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自治体職員</v>
      </c>
      <c r="AE8" s="50"/>
      <c r="AF8" s="50"/>
      <c r="AG8" s="50"/>
      <c r="AH8" s="50"/>
      <c r="AI8" s="50"/>
      <c r="AJ8" s="50"/>
      <c r="AK8" s="3"/>
      <c r="AL8" s="51">
        <f>データ!S6</f>
        <v>89763</v>
      </c>
      <c r="AM8" s="51"/>
      <c r="AN8" s="51"/>
      <c r="AO8" s="51"/>
      <c r="AP8" s="51"/>
      <c r="AQ8" s="51"/>
      <c r="AR8" s="51"/>
      <c r="AS8" s="51"/>
      <c r="AT8" s="46">
        <f>データ!T6</f>
        <v>558.23</v>
      </c>
      <c r="AU8" s="46"/>
      <c r="AV8" s="46"/>
      <c r="AW8" s="46"/>
      <c r="AX8" s="46"/>
      <c r="AY8" s="46"/>
      <c r="AZ8" s="46"/>
      <c r="BA8" s="46"/>
      <c r="BB8" s="46">
        <f>データ!U6</f>
        <v>160.80000000000001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41.93</v>
      </c>
      <c r="J10" s="46"/>
      <c r="K10" s="46"/>
      <c r="L10" s="46"/>
      <c r="M10" s="46"/>
      <c r="N10" s="46"/>
      <c r="O10" s="46"/>
      <c r="P10" s="46">
        <f>データ!P6</f>
        <v>0.75</v>
      </c>
      <c r="Q10" s="46"/>
      <c r="R10" s="46"/>
      <c r="S10" s="46"/>
      <c r="T10" s="46"/>
      <c r="U10" s="46"/>
      <c r="V10" s="46"/>
      <c r="W10" s="46">
        <f>データ!Q6</f>
        <v>100</v>
      </c>
      <c r="X10" s="46"/>
      <c r="Y10" s="46"/>
      <c r="Z10" s="46"/>
      <c r="AA10" s="46"/>
      <c r="AB10" s="46"/>
      <c r="AC10" s="46"/>
      <c r="AD10" s="51">
        <f>データ!R6</f>
        <v>5500</v>
      </c>
      <c r="AE10" s="51"/>
      <c r="AF10" s="51"/>
      <c r="AG10" s="51"/>
      <c r="AH10" s="51"/>
      <c r="AI10" s="51"/>
      <c r="AJ10" s="51"/>
      <c r="AK10" s="2"/>
      <c r="AL10" s="51">
        <f>データ!V6</f>
        <v>669</v>
      </c>
      <c r="AM10" s="51"/>
      <c r="AN10" s="51"/>
      <c r="AO10" s="51"/>
      <c r="AP10" s="51"/>
      <c r="AQ10" s="51"/>
      <c r="AR10" s="51"/>
      <c r="AS10" s="51"/>
      <c r="AT10" s="46">
        <f>データ!W6</f>
        <v>20.75</v>
      </c>
      <c r="AU10" s="46"/>
      <c r="AV10" s="46"/>
      <c r="AW10" s="46"/>
      <c r="AX10" s="46"/>
      <c r="AY10" s="46"/>
      <c r="AZ10" s="46"/>
      <c r="BA10" s="46"/>
      <c r="BB10" s="46">
        <f>データ!X6</f>
        <v>32.24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pmekhqoTZqswlZn0ZwI/BC2FlUkLrxW0FowYF3pv2MSleWNdd8W6m2mD089G+/XeVlSc0fvII7IEODz/R8Lp1g==" saltValue="5hF6qJOdMOsR3WqtMIxkI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242161</v>
      </c>
      <c r="D6" s="33">
        <f t="shared" si="3"/>
        <v>46</v>
      </c>
      <c r="E6" s="33">
        <f t="shared" si="3"/>
        <v>18</v>
      </c>
      <c r="F6" s="33">
        <f t="shared" si="3"/>
        <v>0</v>
      </c>
      <c r="G6" s="33">
        <f t="shared" si="3"/>
        <v>0</v>
      </c>
      <c r="H6" s="33" t="str">
        <f t="shared" si="3"/>
        <v>三重県　伊賀市</v>
      </c>
      <c r="I6" s="33" t="str">
        <f t="shared" si="3"/>
        <v>法適用</v>
      </c>
      <c r="J6" s="33" t="str">
        <f t="shared" si="3"/>
        <v>下水道事業</v>
      </c>
      <c r="K6" s="33" t="str">
        <f t="shared" si="3"/>
        <v>特定地域生活排水処理</v>
      </c>
      <c r="L6" s="33" t="str">
        <f t="shared" si="3"/>
        <v>K2</v>
      </c>
      <c r="M6" s="33" t="str">
        <f t="shared" si="3"/>
        <v>自治体職員</v>
      </c>
      <c r="N6" s="34" t="str">
        <f t="shared" si="3"/>
        <v>-</v>
      </c>
      <c r="O6" s="34">
        <f t="shared" si="3"/>
        <v>41.93</v>
      </c>
      <c r="P6" s="34">
        <f t="shared" si="3"/>
        <v>0.75</v>
      </c>
      <c r="Q6" s="34">
        <f t="shared" si="3"/>
        <v>100</v>
      </c>
      <c r="R6" s="34">
        <f t="shared" si="3"/>
        <v>5500</v>
      </c>
      <c r="S6" s="34">
        <f t="shared" si="3"/>
        <v>89763</v>
      </c>
      <c r="T6" s="34">
        <f t="shared" si="3"/>
        <v>558.23</v>
      </c>
      <c r="U6" s="34">
        <f t="shared" si="3"/>
        <v>160.80000000000001</v>
      </c>
      <c r="V6" s="34">
        <f t="shared" si="3"/>
        <v>669</v>
      </c>
      <c r="W6" s="34">
        <f t="shared" si="3"/>
        <v>20.75</v>
      </c>
      <c r="X6" s="34">
        <f t="shared" si="3"/>
        <v>32.24</v>
      </c>
      <c r="Y6" s="35" t="str">
        <f>IF(Y7="",NA(),Y7)</f>
        <v>-</v>
      </c>
      <c r="Z6" s="35">
        <f t="shared" ref="Z6:AH6" si="4">IF(Z7="",NA(),Z7)</f>
        <v>105.75</v>
      </c>
      <c r="AA6" s="35">
        <f t="shared" si="4"/>
        <v>101.2</v>
      </c>
      <c r="AB6" s="35">
        <f t="shared" si="4"/>
        <v>104.16</v>
      </c>
      <c r="AC6" s="35">
        <f t="shared" si="4"/>
        <v>101.15</v>
      </c>
      <c r="AD6" s="35" t="str">
        <f t="shared" si="4"/>
        <v>-</v>
      </c>
      <c r="AE6" s="35">
        <f t="shared" si="4"/>
        <v>93.44</v>
      </c>
      <c r="AF6" s="35">
        <f t="shared" si="4"/>
        <v>90.02</v>
      </c>
      <c r="AG6" s="35">
        <f t="shared" si="4"/>
        <v>96.05</v>
      </c>
      <c r="AH6" s="35">
        <f t="shared" si="4"/>
        <v>99.03</v>
      </c>
      <c r="AI6" s="34" t="str">
        <f>IF(AI7="","",IF(AI7="-","【-】","【"&amp;SUBSTITUTE(TEXT(AI7,"#,##0.00"),"-","△")&amp;"】"))</f>
        <v>【98.17】</v>
      </c>
      <c r="AJ6" s="35" t="str">
        <f>IF(AJ7="",NA(),AJ7)</f>
        <v>-</v>
      </c>
      <c r="AK6" s="35">
        <f t="shared" ref="AK6:AS6" si="5">IF(AK7="",NA(),AK7)</f>
        <v>5.0999999999999996</v>
      </c>
      <c r="AL6" s="34">
        <f t="shared" si="5"/>
        <v>0</v>
      </c>
      <c r="AM6" s="34">
        <f t="shared" si="5"/>
        <v>0</v>
      </c>
      <c r="AN6" s="34">
        <f t="shared" si="5"/>
        <v>0</v>
      </c>
      <c r="AO6" s="35" t="str">
        <f t="shared" si="5"/>
        <v>-</v>
      </c>
      <c r="AP6" s="35">
        <f t="shared" si="5"/>
        <v>123.58</v>
      </c>
      <c r="AQ6" s="35">
        <f t="shared" si="5"/>
        <v>221.28</v>
      </c>
      <c r="AR6" s="35">
        <f t="shared" si="5"/>
        <v>123.82</v>
      </c>
      <c r="AS6" s="35">
        <f t="shared" si="5"/>
        <v>74.239999999999995</v>
      </c>
      <c r="AT6" s="34" t="str">
        <f>IF(AT7="","",IF(AT7="-","【-】","【"&amp;SUBSTITUTE(TEXT(AT7,"#,##0.00"),"-","△")&amp;"】"))</f>
        <v>【92.20】</v>
      </c>
      <c r="AU6" s="35" t="str">
        <f>IF(AU7="",NA(),AU7)</f>
        <v>-</v>
      </c>
      <c r="AV6" s="35">
        <f t="shared" ref="AV6:BD6" si="6">IF(AV7="",NA(),AV7)</f>
        <v>757.19</v>
      </c>
      <c r="AW6" s="35">
        <f t="shared" si="6"/>
        <v>638.80999999999995</v>
      </c>
      <c r="AX6" s="35">
        <f t="shared" si="6"/>
        <v>311.92</v>
      </c>
      <c r="AY6" s="35">
        <f t="shared" si="6"/>
        <v>308.01</v>
      </c>
      <c r="AZ6" s="35" t="str">
        <f t="shared" si="6"/>
        <v>-</v>
      </c>
      <c r="BA6" s="35">
        <f t="shared" si="6"/>
        <v>172.39</v>
      </c>
      <c r="BB6" s="35">
        <f t="shared" si="6"/>
        <v>113.42</v>
      </c>
      <c r="BC6" s="35">
        <f t="shared" si="6"/>
        <v>89.72</v>
      </c>
      <c r="BD6" s="35">
        <f t="shared" si="6"/>
        <v>100.47</v>
      </c>
      <c r="BE6" s="34" t="str">
        <f>IF(BE7="","",IF(BE7="-","【-】","【"&amp;SUBSTITUTE(TEXT(BE7,"#,##0.00"),"-","△")&amp;"】"))</f>
        <v>【106.38】</v>
      </c>
      <c r="BF6" s="35" t="str">
        <f>IF(BF7="",NA(),BF7)</f>
        <v>-</v>
      </c>
      <c r="BG6" s="35">
        <f t="shared" ref="BG6:BO6" si="7">IF(BG7="",NA(),BG7)</f>
        <v>167.29</v>
      </c>
      <c r="BH6" s="35">
        <f t="shared" si="7"/>
        <v>161.72999999999999</v>
      </c>
      <c r="BI6" s="35">
        <f t="shared" si="7"/>
        <v>155.35</v>
      </c>
      <c r="BJ6" s="35">
        <f t="shared" si="7"/>
        <v>149.07</v>
      </c>
      <c r="BK6" s="35" t="str">
        <f t="shared" si="7"/>
        <v>-</v>
      </c>
      <c r="BL6" s="35">
        <f t="shared" si="7"/>
        <v>407.42</v>
      </c>
      <c r="BM6" s="35">
        <f t="shared" si="7"/>
        <v>386.46</v>
      </c>
      <c r="BN6" s="35">
        <f t="shared" si="7"/>
        <v>270.57</v>
      </c>
      <c r="BO6" s="35">
        <f t="shared" si="7"/>
        <v>294.27</v>
      </c>
      <c r="BP6" s="34" t="str">
        <f>IF(BP7="","",IF(BP7="-","【-】","【"&amp;SUBSTITUTE(TEXT(BP7,"#,##0.00"),"-","△")&amp;"】"))</f>
        <v>【314.13】</v>
      </c>
      <c r="BQ6" s="35" t="str">
        <f>IF(BQ7="",NA(),BQ7)</f>
        <v>-</v>
      </c>
      <c r="BR6" s="35">
        <f t="shared" ref="BR6:BZ6" si="8">IF(BR7="",NA(),BR7)</f>
        <v>73.37</v>
      </c>
      <c r="BS6" s="35">
        <f t="shared" si="8"/>
        <v>67.48</v>
      </c>
      <c r="BT6" s="35">
        <f t="shared" si="8"/>
        <v>70.78</v>
      </c>
      <c r="BU6" s="35">
        <f t="shared" si="8"/>
        <v>67.739999999999995</v>
      </c>
      <c r="BV6" s="35" t="str">
        <f t="shared" si="8"/>
        <v>-</v>
      </c>
      <c r="BW6" s="35">
        <f t="shared" si="8"/>
        <v>57.08</v>
      </c>
      <c r="BX6" s="35">
        <f t="shared" si="8"/>
        <v>55.85</v>
      </c>
      <c r="BY6" s="35">
        <f t="shared" si="8"/>
        <v>62.5</v>
      </c>
      <c r="BZ6" s="35">
        <f t="shared" si="8"/>
        <v>60.59</v>
      </c>
      <c r="CA6" s="34" t="str">
        <f>IF(CA7="","",IF(CA7="-","【-】","【"&amp;SUBSTITUTE(TEXT(CA7,"#,##0.00"),"-","△")&amp;"】"))</f>
        <v>【58.42】</v>
      </c>
      <c r="CB6" s="35" t="str">
        <f>IF(CB7="",NA(),CB7)</f>
        <v>-</v>
      </c>
      <c r="CC6" s="35">
        <f t="shared" ref="CC6:CK6" si="9">IF(CC7="",NA(),CC7)</f>
        <v>408.42</v>
      </c>
      <c r="CD6" s="35">
        <f t="shared" si="9"/>
        <v>440</v>
      </c>
      <c r="CE6" s="35">
        <f t="shared" si="9"/>
        <v>417.07</v>
      </c>
      <c r="CF6" s="35">
        <f t="shared" si="9"/>
        <v>432.49</v>
      </c>
      <c r="CG6" s="35" t="str">
        <f t="shared" si="9"/>
        <v>-</v>
      </c>
      <c r="CH6" s="35">
        <f t="shared" si="9"/>
        <v>286.86</v>
      </c>
      <c r="CI6" s="35">
        <f t="shared" si="9"/>
        <v>287.91000000000003</v>
      </c>
      <c r="CJ6" s="35">
        <f t="shared" si="9"/>
        <v>269.33</v>
      </c>
      <c r="CK6" s="35">
        <f t="shared" si="9"/>
        <v>280.23</v>
      </c>
      <c r="CL6" s="34" t="str">
        <f>IF(CL7="","",IF(CL7="-","【-】","【"&amp;SUBSTITUTE(TEXT(CL7,"#,##0.00"),"-","△")&amp;"】"))</f>
        <v>【282.28】</v>
      </c>
      <c r="CM6" s="35" t="str">
        <f>IF(CM7="",NA(),CM7)</f>
        <v>-</v>
      </c>
      <c r="CN6" s="35">
        <f t="shared" ref="CN6:CV6" si="10">IF(CN7="",NA(),CN7)</f>
        <v>52.11</v>
      </c>
      <c r="CO6" s="35">
        <f t="shared" si="10"/>
        <v>52.11</v>
      </c>
      <c r="CP6" s="35">
        <f t="shared" si="10"/>
        <v>52.11</v>
      </c>
      <c r="CQ6" s="35">
        <f t="shared" si="10"/>
        <v>52.11</v>
      </c>
      <c r="CR6" s="35" t="str">
        <f t="shared" si="10"/>
        <v>-</v>
      </c>
      <c r="CS6" s="35">
        <f t="shared" si="10"/>
        <v>57.22</v>
      </c>
      <c r="CT6" s="35">
        <f t="shared" si="10"/>
        <v>54.93</v>
      </c>
      <c r="CU6" s="35">
        <f t="shared" si="10"/>
        <v>59.64</v>
      </c>
      <c r="CV6" s="35">
        <f t="shared" si="10"/>
        <v>58.19</v>
      </c>
      <c r="CW6" s="34" t="str">
        <f>IF(CW7="","",IF(CW7="-","【-】","【"&amp;SUBSTITUTE(TEXT(CW7,"#,##0.00"),"-","△")&amp;"】"))</f>
        <v>【57.83】</v>
      </c>
      <c r="CX6" s="35" t="str">
        <f>IF(CX7="",NA(),CX7)</f>
        <v>-</v>
      </c>
      <c r="CY6" s="35">
        <f t="shared" ref="CY6:DG6" si="11">IF(CY7="",NA(),CY7)</f>
        <v>100</v>
      </c>
      <c r="CZ6" s="35">
        <f t="shared" si="11"/>
        <v>100</v>
      </c>
      <c r="DA6" s="35">
        <f t="shared" si="11"/>
        <v>100</v>
      </c>
      <c r="DB6" s="35">
        <f t="shared" si="11"/>
        <v>100</v>
      </c>
      <c r="DC6" s="35" t="str">
        <f t="shared" si="11"/>
        <v>-</v>
      </c>
      <c r="DD6" s="35">
        <f t="shared" si="11"/>
        <v>67.290000000000006</v>
      </c>
      <c r="DE6" s="35">
        <f t="shared" si="11"/>
        <v>65.569999999999993</v>
      </c>
      <c r="DF6" s="35">
        <f t="shared" si="11"/>
        <v>90.63</v>
      </c>
      <c r="DG6" s="35">
        <f t="shared" si="11"/>
        <v>87.8</v>
      </c>
      <c r="DH6" s="34" t="str">
        <f>IF(DH7="","",IF(DH7="-","【-】","【"&amp;SUBSTITUTE(TEXT(DH7,"#,##0.00"),"-","△")&amp;"】"))</f>
        <v>【77.67】</v>
      </c>
      <c r="DI6" s="35" t="str">
        <f>IF(DI7="",NA(),DI7)</f>
        <v>-</v>
      </c>
      <c r="DJ6" s="35">
        <f t="shared" ref="DJ6:DR6" si="12">IF(DJ7="",NA(),DJ7)</f>
        <v>4.83</v>
      </c>
      <c r="DK6" s="35">
        <f t="shared" si="12"/>
        <v>9.65</v>
      </c>
      <c r="DL6" s="35">
        <f t="shared" si="12"/>
        <v>14.48</v>
      </c>
      <c r="DM6" s="35">
        <f t="shared" si="12"/>
        <v>19.3</v>
      </c>
      <c r="DN6" s="35" t="str">
        <f t="shared" si="12"/>
        <v>-</v>
      </c>
      <c r="DO6" s="35">
        <f t="shared" si="12"/>
        <v>16.420000000000002</v>
      </c>
      <c r="DP6" s="35">
        <f t="shared" si="12"/>
        <v>16.41</v>
      </c>
      <c r="DQ6" s="35">
        <f t="shared" si="12"/>
        <v>23.76</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242161</v>
      </c>
      <c r="D7" s="37">
        <v>46</v>
      </c>
      <c r="E7" s="37">
        <v>18</v>
      </c>
      <c r="F7" s="37">
        <v>0</v>
      </c>
      <c r="G7" s="37">
        <v>0</v>
      </c>
      <c r="H7" s="37" t="s">
        <v>96</v>
      </c>
      <c r="I7" s="37" t="s">
        <v>97</v>
      </c>
      <c r="J7" s="37" t="s">
        <v>98</v>
      </c>
      <c r="K7" s="37" t="s">
        <v>99</v>
      </c>
      <c r="L7" s="37" t="s">
        <v>100</v>
      </c>
      <c r="M7" s="37" t="s">
        <v>101</v>
      </c>
      <c r="N7" s="38" t="s">
        <v>102</v>
      </c>
      <c r="O7" s="38">
        <v>41.93</v>
      </c>
      <c r="P7" s="38">
        <v>0.75</v>
      </c>
      <c r="Q7" s="38">
        <v>100</v>
      </c>
      <c r="R7" s="38">
        <v>5500</v>
      </c>
      <c r="S7" s="38">
        <v>89763</v>
      </c>
      <c r="T7" s="38">
        <v>558.23</v>
      </c>
      <c r="U7" s="38">
        <v>160.80000000000001</v>
      </c>
      <c r="V7" s="38">
        <v>669</v>
      </c>
      <c r="W7" s="38">
        <v>20.75</v>
      </c>
      <c r="X7" s="38">
        <v>32.24</v>
      </c>
      <c r="Y7" s="38" t="s">
        <v>102</v>
      </c>
      <c r="Z7" s="38">
        <v>105.75</v>
      </c>
      <c r="AA7" s="38">
        <v>101.2</v>
      </c>
      <c r="AB7" s="38">
        <v>104.16</v>
      </c>
      <c r="AC7" s="38">
        <v>101.15</v>
      </c>
      <c r="AD7" s="38" t="s">
        <v>102</v>
      </c>
      <c r="AE7" s="38">
        <v>93.44</v>
      </c>
      <c r="AF7" s="38">
        <v>90.02</v>
      </c>
      <c r="AG7" s="38">
        <v>96.05</v>
      </c>
      <c r="AH7" s="38">
        <v>99.03</v>
      </c>
      <c r="AI7" s="38">
        <v>98.17</v>
      </c>
      <c r="AJ7" s="38" t="s">
        <v>102</v>
      </c>
      <c r="AK7" s="38">
        <v>5.0999999999999996</v>
      </c>
      <c r="AL7" s="38">
        <v>0</v>
      </c>
      <c r="AM7" s="38">
        <v>0</v>
      </c>
      <c r="AN7" s="38">
        <v>0</v>
      </c>
      <c r="AO7" s="38" t="s">
        <v>102</v>
      </c>
      <c r="AP7" s="38">
        <v>123.58</v>
      </c>
      <c r="AQ7" s="38">
        <v>221.28</v>
      </c>
      <c r="AR7" s="38">
        <v>123.82</v>
      </c>
      <c r="AS7" s="38">
        <v>74.239999999999995</v>
      </c>
      <c r="AT7" s="38">
        <v>92.2</v>
      </c>
      <c r="AU7" s="38" t="s">
        <v>102</v>
      </c>
      <c r="AV7" s="38">
        <v>757.19</v>
      </c>
      <c r="AW7" s="38">
        <v>638.80999999999995</v>
      </c>
      <c r="AX7" s="38">
        <v>311.92</v>
      </c>
      <c r="AY7" s="38">
        <v>308.01</v>
      </c>
      <c r="AZ7" s="38" t="s">
        <v>102</v>
      </c>
      <c r="BA7" s="38">
        <v>172.39</v>
      </c>
      <c r="BB7" s="38">
        <v>113.42</v>
      </c>
      <c r="BC7" s="38">
        <v>89.72</v>
      </c>
      <c r="BD7" s="38">
        <v>100.47</v>
      </c>
      <c r="BE7" s="38">
        <v>106.38</v>
      </c>
      <c r="BF7" s="38" t="s">
        <v>102</v>
      </c>
      <c r="BG7" s="38">
        <v>167.29</v>
      </c>
      <c r="BH7" s="38">
        <v>161.72999999999999</v>
      </c>
      <c r="BI7" s="38">
        <v>155.35</v>
      </c>
      <c r="BJ7" s="38">
        <v>149.07</v>
      </c>
      <c r="BK7" s="38" t="s">
        <v>102</v>
      </c>
      <c r="BL7" s="38">
        <v>407.42</v>
      </c>
      <c r="BM7" s="38">
        <v>386.46</v>
      </c>
      <c r="BN7" s="38">
        <v>270.57</v>
      </c>
      <c r="BO7" s="38">
        <v>294.27</v>
      </c>
      <c r="BP7" s="38">
        <v>314.13</v>
      </c>
      <c r="BQ7" s="38" t="s">
        <v>102</v>
      </c>
      <c r="BR7" s="38">
        <v>73.37</v>
      </c>
      <c r="BS7" s="38">
        <v>67.48</v>
      </c>
      <c r="BT7" s="38">
        <v>70.78</v>
      </c>
      <c r="BU7" s="38">
        <v>67.739999999999995</v>
      </c>
      <c r="BV7" s="38" t="s">
        <v>102</v>
      </c>
      <c r="BW7" s="38">
        <v>57.08</v>
      </c>
      <c r="BX7" s="38">
        <v>55.85</v>
      </c>
      <c r="BY7" s="38">
        <v>62.5</v>
      </c>
      <c r="BZ7" s="38">
        <v>60.59</v>
      </c>
      <c r="CA7" s="38">
        <v>58.42</v>
      </c>
      <c r="CB7" s="38" t="s">
        <v>102</v>
      </c>
      <c r="CC7" s="38">
        <v>408.42</v>
      </c>
      <c r="CD7" s="38">
        <v>440</v>
      </c>
      <c r="CE7" s="38">
        <v>417.07</v>
      </c>
      <c r="CF7" s="38">
        <v>432.49</v>
      </c>
      <c r="CG7" s="38" t="s">
        <v>102</v>
      </c>
      <c r="CH7" s="38">
        <v>286.86</v>
      </c>
      <c r="CI7" s="38">
        <v>287.91000000000003</v>
      </c>
      <c r="CJ7" s="38">
        <v>269.33</v>
      </c>
      <c r="CK7" s="38">
        <v>280.23</v>
      </c>
      <c r="CL7" s="38">
        <v>282.27999999999997</v>
      </c>
      <c r="CM7" s="38" t="s">
        <v>102</v>
      </c>
      <c r="CN7" s="38">
        <v>52.11</v>
      </c>
      <c r="CO7" s="38">
        <v>52.11</v>
      </c>
      <c r="CP7" s="38">
        <v>52.11</v>
      </c>
      <c r="CQ7" s="38">
        <v>52.11</v>
      </c>
      <c r="CR7" s="38" t="s">
        <v>102</v>
      </c>
      <c r="CS7" s="38">
        <v>57.22</v>
      </c>
      <c r="CT7" s="38">
        <v>54.93</v>
      </c>
      <c r="CU7" s="38">
        <v>59.64</v>
      </c>
      <c r="CV7" s="38">
        <v>58.19</v>
      </c>
      <c r="CW7" s="38">
        <v>57.83</v>
      </c>
      <c r="CX7" s="38" t="s">
        <v>102</v>
      </c>
      <c r="CY7" s="38">
        <v>100</v>
      </c>
      <c r="CZ7" s="38">
        <v>100</v>
      </c>
      <c r="DA7" s="38">
        <v>100</v>
      </c>
      <c r="DB7" s="38">
        <v>100</v>
      </c>
      <c r="DC7" s="38" t="s">
        <v>102</v>
      </c>
      <c r="DD7" s="38">
        <v>67.290000000000006</v>
      </c>
      <c r="DE7" s="38">
        <v>65.569999999999993</v>
      </c>
      <c r="DF7" s="38">
        <v>90.63</v>
      </c>
      <c r="DG7" s="38">
        <v>87.8</v>
      </c>
      <c r="DH7" s="38">
        <v>77.67</v>
      </c>
      <c r="DI7" s="38" t="s">
        <v>102</v>
      </c>
      <c r="DJ7" s="38">
        <v>4.83</v>
      </c>
      <c r="DK7" s="38">
        <v>9.65</v>
      </c>
      <c r="DL7" s="38">
        <v>14.48</v>
      </c>
      <c r="DM7" s="38">
        <v>19.3</v>
      </c>
      <c r="DN7" s="38" t="s">
        <v>102</v>
      </c>
      <c r="DO7" s="38">
        <v>16.420000000000002</v>
      </c>
      <c r="DP7" s="38">
        <v>16.41</v>
      </c>
      <c r="DQ7" s="38">
        <v>23.76</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2022-01-18T02:44:50Z</cp:lastPrinted>
  <dcterms:created xsi:type="dcterms:W3CDTF">2021-12-03T07:39:28Z</dcterms:created>
  <dcterms:modified xsi:type="dcterms:W3CDTF">2022-01-18T02:49:08Z</dcterms:modified>
  <cp:category/>
</cp:coreProperties>
</file>