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183\個人$\27044\経営企画課総務係\諸調査・報告等\公営企業経営比較分析表\公営企業経営比較分析表（R2決算）\【依頼：１月２５日(火)〆】公営企業に係る経営比較分析表（令和２年度決算）の分析等について_20220111\【R2年度】経営分析比較表\"/>
    </mc:Choice>
  </mc:AlternateContent>
  <workbookProtection workbookAlgorithmName="SHA-512" workbookHashValue="D8VrKyDQo/CEpIZPHPKXcgGAs+WXzfr2fopnUBg6eQGcu+MYpHXSPTnrsF5baU4KthNWO47p7ccM8YeeXeDN2A==" workbookSaltValue="+baM7M8hNN0/gsJjrIrFr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<sst xmlns="http://schemas.openxmlformats.org/spreadsheetml/2006/main" count="253" uniqueCount="117">
  <si>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</si>
  <si>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</si>
  <si>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</si>
  <si>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</si>
  <si>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</si>
  <si>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</si>
  <si>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</si>
  <si>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</si>
  <si>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</si>
  <si>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</si>
  <si>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</si>
  <si>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</si>
  <si>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</si>
  <si>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</si>
  <si>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</si>
  <si>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</si>
  <si>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</si>
  <si>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</si>
  <si>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</si>
  <si>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</si>
  <si>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</si>
  <si>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</si>
  <si>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</si>
  <si>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</si>
  <si>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</si>
  <si>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</si>
  <si>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</si>
  <si>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</si>
  <si>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</si>
  <si>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</si>
  <si>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</si>
  <si>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</si>
  <si>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</si>
  <si>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</si>
  <si>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</si>
  <si>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</si>
  <si>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</si>
  <si>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</si>
  <si>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</si>
  <si>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</si>
  <si>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</si>
  <si>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</si>
  <si>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</si>
  <si>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</si>
  <si>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</si>
  <si>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</si>
  <si>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</si>
  <si>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</si>
  <si>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</si>
  <si>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</si>
  <si>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</si>
  <si>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</si>
  <si>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</si>
  <si>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</si>
  <si>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</si>
  <si>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</si>
  <si>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</si>
  <si>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</si>
  <si>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</si>
  <si>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</si>
  <si>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</si>
  <si>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</si>
  <si>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</si>
  <si>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</si>
  <si>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</si>
  <si>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</si>
  <si>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</si>
  <si>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</si>
  <si>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</si>
  <si>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</si>
  <si>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</si>
  <si>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</si>
  <si>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</si>
  <si>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</si>
  <si>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</si>
  <si>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</si>
  <si>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</si>
  <si>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</si>
  <si>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</si>
  <si>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</si>
  <si>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</si>
  <si>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</si>
  <si>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</si>
  <si>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</si>
  <si>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</si>
  <si>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</si>
  <si>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</si>
  <si>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</si>
  <si>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</si>
  <si>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</si>
  <si>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</si>
  <si>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</si>
  <si>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</si>
  <si>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</si>
  <si>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</si>
  <si>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</si>
  <si>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</si>
  <si>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</si>
  <si>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</si>
  <si>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</si>
  <si>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</si>
  <si>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</si>
  <si>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</si>
  <si>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</si>
  <si>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</si>
  <si>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</si>
  <si>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</si>
  <si>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</si>
  <si>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</si>
  <si>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</si>
  <si>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</si>
  <si>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</si>
  <si>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</si>
  <si>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</si>
  <si>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現状では法定耐用年数を超えた老朽化管渠がないため、改修のみの実施となっている。
　資産の老朽化度合を示す有形固定資産減価償却率は類似団体平均値より低い値であるが、市内26処理区のうち19処理区が供用開始から15年以上経過しており、処理施設の機械・電気設備などの改修や更新時期を迎えている。
　このため、処理施設の統廃合計画と調整を図りながら、人口減少時代に合った適正規模での改築更新を進めていく必要がある。</t>
    <rPh sb="152" eb="154">
      <t>ショリ</t>
    </rPh>
    <rPh sb="154" eb="156">
      <t>シセツ</t>
    </rPh>
    <rPh sb="160" eb="162">
      <t>ケイカク</t>
    </rPh>
    <rPh sb="163" eb="165">
      <t>チョウセイ</t>
    </rPh>
    <rPh sb="166" eb="167">
      <t>ハカ</t>
    </rPh>
    <phoneticPr fontId="4"/>
  </si>
  <si>
    <t>　経常収支比率は100％以上であり、単年度収支としては黒字を維持しているが、実態は一般会計繰入金に依存しており、今後、老朽化施設の改築更新費等の増加が見込まれることから、使用料の適正化等による財源確保が喫緊の課題である。
　企業債残高対事業規模比率についても、一般会計負担分の割合が大きいことから、類似団体平均値を大きく下回っているが、今後、改築更新の本格化に伴い企業債発行の増加が見込まれる。
　経費回収率については、類似団体平均値よりは高いものの、増加傾向が続いている汚水処理費が使用料により賄われていない状況のため、適正な使用料金収入の確保と汚水処理費の削減の両面からの対策が必要である。
　施設利用率については、類似団体平均値をやや上回っているが、人口減少等による社会情勢の変化に合わせ、処理場の統廃合やダウンサイジング等による施設運営の効率化を図る必要がある。
　水洗化率については、100％未満であり、類似団体と比較しても低い値となっているため、公共用水域の水質保全や使用料収入確保の観点から、普及啓発等の取り組みをさらに進めていく必要がある。</t>
    <rPh sb="30" eb="32">
      <t>イジ</t>
    </rPh>
    <rPh sb="226" eb="228">
      <t>ゾウカ</t>
    </rPh>
    <rPh sb="228" eb="230">
      <t>ケイコウ</t>
    </rPh>
    <rPh sb="231" eb="232">
      <t>ツヅ</t>
    </rPh>
    <rPh sb="236" eb="238">
      <t>オスイ</t>
    </rPh>
    <rPh sb="238" eb="240">
      <t>ショリ</t>
    </rPh>
    <rPh sb="240" eb="241">
      <t>ヒ</t>
    </rPh>
    <rPh sb="370" eb="372">
      <t>ウンエイ</t>
    </rPh>
    <rPh sb="377" eb="378">
      <t>ハカ</t>
    </rPh>
    <phoneticPr fontId="4"/>
  </si>
  <si>
    <t>　本年度に供用開始した山田南地区をもって本事業の面整備は完了となり、今後は既存施設の維持管理や更新が中心となる。　
　最も古い処理区では供用開始から30年以上経過し、施設の改築更新に多額の費用が必要となること、また、小規模の処理区が点在することによる非効率性などの課題を抱えている。
　このため、使用料収入で維持管理費が賄えていない状況であり、経営は今後さらに困難になっていくと予想される。
　こうした状況を踏まえ、安定的な事業運営に向けた経営基盤強化と財政マネジメント向上のため、本年度に策定した下水道施設統廃合計画に基づく施設運営の効率化を図るとともに、下水道事業経営検討委員会からの答申に基づく使用料の見直し等により、収入、支出の両面からの取り組みを進めていく。</t>
    <rPh sb="1" eb="4">
      <t>ホンネンド</t>
    </rPh>
    <rPh sb="5" eb="7">
      <t>キョウヨウ</t>
    </rPh>
    <rPh sb="7" eb="9">
      <t>カイシ</t>
    </rPh>
    <rPh sb="11" eb="13">
      <t>ヤマダ</t>
    </rPh>
    <rPh sb="13" eb="14">
      <t>ミナミ</t>
    </rPh>
    <rPh sb="14" eb="16">
      <t>チク</t>
    </rPh>
    <rPh sb="20" eb="21">
      <t>ホン</t>
    </rPh>
    <rPh sb="24" eb="25">
      <t>メン</t>
    </rPh>
    <rPh sb="25" eb="27">
      <t>セイビ</t>
    </rPh>
    <rPh sb="28" eb="30">
      <t>カンリョウ</t>
    </rPh>
    <rPh sb="34" eb="36">
      <t>コンゴ</t>
    </rPh>
    <rPh sb="201" eb="203">
      <t>ジョウキョウ</t>
    </rPh>
    <rPh sb="204" eb="205">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</si>
</sst>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05A-4A5A-9CC7-9016E0BDBCD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0.44</c:v>
                </c:pt>
                <c:pt idx="2">
                  <c:v>0.04</c:v>
                </c:pt>
                <c:pt idx="3">
                  <c:v>0.02</c:v>
                </c:pt>
                <c:pt idx="4">
                  <c:v>0.02</c:v>
                </c:pt>
              </c:numCache>
            </c:numRef>
          </c:val>
          <c:smooth val="0"/>
          <c:extLst>
            <c:ext xmlns:c16="http://schemas.microsoft.com/office/drawing/2014/chart" uri="{C3380CC4-5D6E-409C-BE32-E72D297353CC}">
              <c16:uniqueId val="{00000001-805A-4A5A-9CC7-9016E0BDBCD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60.66</c:v>
                </c:pt>
                <c:pt idx="2">
                  <c:v>60.55</c:v>
                </c:pt>
                <c:pt idx="3">
                  <c:v>60.19</c:v>
                </c:pt>
                <c:pt idx="4">
                  <c:v>59.91</c:v>
                </c:pt>
              </c:numCache>
            </c:numRef>
          </c:val>
          <c:extLst>
            <c:ext xmlns:c16="http://schemas.microsoft.com/office/drawing/2014/chart" uri="{C3380CC4-5D6E-409C-BE32-E72D297353CC}">
              <c16:uniqueId val="{00000000-EB38-41F4-A758-3A10FAA75CB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56.01</c:v>
                </c:pt>
                <c:pt idx="2">
                  <c:v>56.72</c:v>
                </c:pt>
                <c:pt idx="3">
                  <c:v>54.06</c:v>
                </c:pt>
                <c:pt idx="4">
                  <c:v>55.26</c:v>
                </c:pt>
              </c:numCache>
            </c:numRef>
          </c:val>
          <c:smooth val="0"/>
          <c:extLst>
            <c:ext xmlns:c16="http://schemas.microsoft.com/office/drawing/2014/chart" uri="{C3380CC4-5D6E-409C-BE32-E72D297353CC}">
              <c16:uniqueId val="{00000001-EB38-41F4-A758-3A10FAA75CB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82.61</c:v>
                </c:pt>
                <c:pt idx="2">
                  <c:v>83.59</c:v>
                </c:pt>
                <c:pt idx="3">
                  <c:v>84.29</c:v>
                </c:pt>
                <c:pt idx="4">
                  <c:v>84.43</c:v>
                </c:pt>
              </c:numCache>
            </c:numRef>
          </c:val>
          <c:extLst>
            <c:ext xmlns:c16="http://schemas.microsoft.com/office/drawing/2014/chart" uri="{C3380CC4-5D6E-409C-BE32-E72D297353CC}">
              <c16:uniqueId val="{00000000-6E0B-4F05-90FD-79825C960D7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89.77</c:v>
                </c:pt>
                <c:pt idx="2">
                  <c:v>90.04</c:v>
                </c:pt>
                <c:pt idx="3">
                  <c:v>90.11</c:v>
                </c:pt>
                <c:pt idx="4">
                  <c:v>90.52</c:v>
                </c:pt>
              </c:numCache>
            </c:numRef>
          </c:val>
          <c:smooth val="0"/>
          <c:extLst>
            <c:ext xmlns:c16="http://schemas.microsoft.com/office/drawing/2014/chart" uri="{C3380CC4-5D6E-409C-BE32-E72D297353CC}">
              <c16:uniqueId val="{00000001-6E0B-4F05-90FD-79825C960D7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99.44</c:v>
                </c:pt>
                <c:pt idx="2">
                  <c:v>109.34</c:v>
                </c:pt>
                <c:pt idx="3">
                  <c:v>111.72</c:v>
                </c:pt>
                <c:pt idx="4">
                  <c:v>111.48</c:v>
                </c:pt>
              </c:numCache>
            </c:numRef>
          </c:val>
          <c:extLst>
            <c:ext xmlns:c16="http://schemas.microsoft.com/office/drawing/2014/chart" uri="{C3380CC4-5D6E-409C-BE32-E72D297353CC}">
              <c16:uniqueId val="{00000000-433F-4CBD-8C8D-443CDDFD7A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100.99</c:v>
                </c:pt>
                <c:pt idx="2">
                  <c:v>101.27</c:v>
                </c:pt>
                <c:pt idx="3">
                  <c:v>101.91</c:v>
                </c:pt>
                <c:pt idx="4">
                  <c:v>103.09</c:v>
                </c:pt>
              </c:numCache>
            </c:numRef>
          </c:val>
          <c:smooth val="0"/>
          <c:extLst>
            <c:ext xmlns:c16="http://schemas.microsoft.com/office/drawing/2014/chart" uri="{C3380CC4-5D6E-409C-BE32-E72D297353CC}">
              <c16:uniqueId val="{00000001-433F-4CBD-8C8D-443CDDFD7A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3.88</c:v>
                </c:pt>
                <c:pt idx="2">
                  <c:v>7.6</c:v>
                </c:pt>
                <c:pt idx="3">
                  <c:v>10.85</c:v>
                </c:pt>
                <c:pt idx="4">
                  <c:v>13.57</c:v>
                </c:pt>
              </c:numCache>
            </c:numRef>
          </c:val>
          <c:extLst>
            <c:ext xmlns:c16="http://schemas.microsoft.com/office/drawing/2014/chart" uri="{C3380CC4-5D6E-409C-BE32-E72D297353CC}">
              <c16:uniqueId val="{00000000-659F-4464-A3C0-C998BA73D7F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22.69</c:v>
                </c:pt>
                <c:pt idx="2">
                  <c:v>24.32</c:v>
                </c:pt>
                <c:pt idx="3">
                  <c:v>28.19</c:v>
                </c:pt>
                <c:pt idx="4">
                  <c:v>24.8</c:v>
                </c:pt>
              </c:numCache>
            </c:numRef>
          </c:val>
          <c:smooth val="0"/>
          <c:extLst>
            <c:ext xmlns:c16="http://schemas.microsoft.com/office/drawing/2014/chart" uri="{C3380CC4-5D6E-409C-BE32-E72D297353CC}">
              <c16:uniqueId val="{00000001-659F-4464-A3C0-C998BA73D7F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376-4D2B-8B3B-CD7BCC82EE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C376-4D2B-8B3B-CD7BCC82EE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6.58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711-4C77-BF4A-3BC49970F5F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149.02000000000001</c:v>
                </c:pt>
                <c:pt idx="2">
                  <c:v>137.09</c:v>
                </c:pt>
                <c:pt idx="3">
                  <c:v>127.98</c:v>
                </c:pt>
                <c:pt idx="4">
                  <c:v>101.24</c:v>
                </c:pt>
              </c:numCache>
            </c:numRef>
          </c:val>
          <c:smooth val="0"/>
          <c:extLst>
            <c:ext xmlns:c16="http://schemas.microsoft.com/office/drawing/2014/chart" uri="{C3380CC4-5D6E-409C-BE32-E72D297353CC}">
              <c16:uniqueId val="{00000001-5711-4C77-BF4A-3BC49970F5F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38.93</c:v>
                </c:pt>
                <c:pt idx="2">
                  <c:v>44.36</c:v>
                </c:pt>
                <c:pt idx="3">
                  <c:v>54.84</c:v>
                </c:pt>
                <c:pt idx="4">
                  <c:v>41.39</c:v>
                </c:pt>
              </c:numCache>
            </c:numRef>
          </c:val>
          <c:extLst>
            <c:ext xmlns:c16="http://schemas.microsoft.com/office/drawing/2014/chart" uri="{C3380CC4-5D6E-409C-BE32-E72D297353CC}">
              <c16:uniqueId val="{00000000-4D00-4E0B-A5ED-241589B209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38.119999999999997</c:v>
                </c:pt>
                <c:pt idx="2">
                  <c:v>43.5</c:v>
                </c:pt>
                <c:pt idx="3">
                  <c:v>44.14</c:v>
                </c:pt>
                <c:pt idx="4">
                  <c:v>37.24</c:v>
                </c:pt>
              </c:numCache>
            </c:numRef>
          </c:val>
          <c:smooth val="0"/>
          <c:extLst>
            <c:ext xmlns:c16="http://schemas.microsoft.com/office/drawing/2014/chart" uri="{C3380CC4-5D6E-409C-BE32-E72D297353CC}">
              <c16:uniqueId val="{00000001-4D00-4E0B-A5ED-241589B209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283.49</c:v>
                </c:pt>
                <c:pt idx="2">
                  <c:v>275.64999999999998</c:v>
                </c:pt>
                <c:pt idx="3">
                  <c:v>279.3</c:v>
                </c:pt>
                <c:pt idx="4">
                  <c:v>280.45999999999998</c:v>
                </c:pt>
              </c:numCache>
            </c:numRef>
          </c:val>
          <c:extLst>
            <c:ext xmlns:c16="http://schemas.microsoft.com/office/drawing/2014/chart" uri="{C3380CC4-5D6E-409C-BE32-E72D297353CC}">
              <c16:uniqueId val="{00000000-0939-4A4D-BB15-FD632E3128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684.74</c:v>
                </c:pt>
                <c:pt idx="2">
                  <c:v>654.91999999999996</c:v>
                </c:pt>
                <c:pt idx="3">
                  <c:v>654.71</c:v>
                </c:pt>
                <c:pt idx="4">
                  <c:v>783.8</c:v>
                </c:pt>
              </c:numCache>
            </c:numRef>
          </c:val>
          <c:smooth val="0"/>
          <c:extLst>
            <c:ext xmlns:c16="http://schemas.microsoft.com/office/drawing/2014/chart" uri="{C3380CC4-5D6E-409C-BE32-E72D297353CC}">
              <c16:uniqueId val="{00000001-0939-4A4D-BB15-FD632E3128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99.86</c:v>
                </c:pt>
                <c:pt idx="2">
                  <c:v>94.17</c:v>
                </c:pt>
                <c:pt idx="3">
                  <c:v>91.96</c:v>
                </c:pt>
                <c:pt idx="4">
                  <c:v>87.08</c:v>
                </c:pt>
              </c:numCache>
            </c:numRef>
          </c:val>
          <c:extLst>
            <c:ext xmlns:c16="http://schemas.microsoft.com/office/drawing/2014/chart" uri="{C3380CC4-5D6E-409C-BE32-E72D297353CC}">
              <c16:uniqueId val="{00000000-AFD8-4F28-A202-B7E5250D922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65.33</c:v>
                </c:pt>
                <c:pt idx="2">
                  <c:v>65.39</c:v>
                </c:pt>
                <c:pt idx="3">
                  <c:v>65.37</c:v>
                </c:pt>
                <c:pt idx="4">
                  <c:v>68.11</c:v>
                </c:pt>
              </c:numCache>
            </c:numRef>
          </c:val>
          <c:smooth val="0"/>
          <c:extLst>
            <c:ext xmlns:c16="http://schemas.microsoft.com/office/drawing/2014/chart" uri="{C3380CC4-5D6E-409C-BE32-E72D297353CC}">
              <c16:uniqueId val="{00000001-AFD8-4F28-A202-B7E5250D922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165.88</c:v>
                </c:pt>
                <c:pt idx="2">
                  <c:v>176.04</c:v>
                </c:pt>
                <c:pt idx="3">
                  <c:v>180.01</c:v>
                </c:pt>
                <c:pt idx="4">
                  <c:v>192.49</c:v>
                </c:pt>
              </c:numCache>
            </c:numRef>
          </c:val>
          <c:extLst>
            <c:ext xmlns:c16="http://schemas.microsoft.com/office/drawing/2014/chart" uri="{C3380CC4-5D6E-409C-BE32-E72D297353CC}">
              <c16:uniqueId val="{00000000-7ADA-4393-801A-B221B8D5D30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227.43</c:v>
                </c:pt>
                <c:pt idx="2">
                  <c:v>230.88</c:v>
                </c:pt>
                <c:pt idx="3">
                  <c:v>228.99</c:v>
                </c:pt>
                <c:pt idx="4">
                  <c:v>222.41</c:v>
                </c:pt>
              </c:numCache>
            </c:numRef>
          </c:val>
          <c:smooth val="0"/>
          <c:extLst>
            <c:ext xmlns:c16="http://schemas.microsoft.com/office/drawing/2014/chart" uri="{C3380CC4-5D6E-409C-BE32-E72D297353CC}">
              <c16:uniqueId val="{00000001-7ADA-4393-801A-B221B8D5D30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T1" zoomScale="80" zoomScaleNormal="80" workbookViewId="0">
      <selection activeCell="CH69" sqref="CH68:CH6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伊賀市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自治体職員</v>
      </c>
      <c r="AE8" s="73"/>
      <c r="AF8" s="73"/>
      <c r="AG8" s="73"/>
      <c r="AH8" s="73"/>
      <c r="AI8" s="73"/>
      <c r="AJ8" s="73"/>
      <c r="AK8" s="3"/>
      <c r="AL8" s="69">
        <f>データ!S6</f>
        <v>89763</v>
      </c>
      <c r="AM8" s="69"/>
      <c r="AN8" s="69"/>
      <c r="AO8" s="69"/>
      <c r="AP8" s="69"/>
      <c r="AQ8" s="69"/>
      <c r="AR8" s="69"/>
      <c r="AS8" s="69"/>
      <c r="AT8" s="68">
        <f>データ!T6</f>
        <v>558.23</v>
      </c>
      <c r="AU8" s="68"/>
      <c r="AV8" s="68"/>
      <c r="AW8" s="68"/>
      <c r="AX8" s="68"/>
      <c r="AY8" s="68"/>
      <c r="AZ8" s="68"/>
      <c r="BA8" s="68"/>
      <c r="BB8" s="68">
        <f>データ!U6</f>
        <v>160.80000000000001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59</v>
      </c>
      <c r="J10" s="68"/>
      <c r="K10" s="68"/>
      <c r="L10" s="68"/>
      <c r="M10" s="68"/>
      <c r="N10" s="68"/>
      <c r="O10" s="68"/>
      <c r="P10" s="68">
        <f>データ!P6</f>
        <v>18.66</v>
      </c>
      <c r="Q10" s="68"/>
      <c r="R10" s="68"/>
      <c r="S10" s="68"/>
      <c r="T10" s="68"/>
      <c r="U10" s="68"/>
      <c r="V10" s="68"/>
      <c r="W10" s="68">
        <f>データ!Q6</f>
        <v>100</v>
      </c>
      <c r="X10" s="68"/>
      <c r="Y10" s="68"/>
      <c r="Z10" s="68"/>
      <c r="AA10" s="68"/>
      <c r="AB10" s="68"/>
      <c r="AC10" s="68"/>
      <c r="AD10" s="69">
        <f>データ!R6</f>
        <v>4950</v>
      </c>
      <c r="AE10" s="69"/>
      <c r="AF10" s="69"/>
      <c r="AG10" s="69"/>
      <c r="AH10" s="69"/>
      <c r="AI10" s="69"/>
      <c r="AJ10" s="69"/>
      <c r="AK10" s="2"/>
      <c r="AL10" s="69">
        <f>データ!V6</f>
        <v>16657</v>
      </c>
      <c r="AM10" s="69"/>
      <c r="AN10" s="69"/>
      <c r="AO10" s="69"/>
      <c r="AP10" s="69"/>
      <c r="AQ10" s="69"/>
      <c r="AR10" s="69"/>
      <c r="AS10" s="69"/>
      <c r="AT10" s="68">
        <f>データ!W6</f>
        <v>10.58</v>
      </c>
      <c r="AU10" s="68"/>
      <c r="AV10" s="68"/>
      <c r="AW10" s="68"/>
      <c r="AX10" s="68"/>
      <c r="AY10" s="68"/>
      <c r="AZ10" s="68"/>
      <c r="BA10" s="68"/>
      <c r="BB10" s="68">
        <f>データ!X6</f>
        <v>1574.39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yxCMArEnCJtiDLXUIUYP1lVXpDqTiLSsIAhlItfMK+MkgpZbMWsNd7al6MpEzinXY8UUZsKAE93vxLWSksrtuQ==" saltValue="nF1P0IGuhQ+wamL94fbqv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242161</v>
      </c>
      <c r="D6" s="33">
        <f t="shared" si="3"/>
        <v>46</v>
      </c>
      <c r="E6" s="33">
        <f t="shared" si="3"/>
        <v>17</v>
      </c>
      <c r="F6" s="33">
        <f t="shared" si="3"/>
        <v>5</v>
      </c>
      <c r="G6" s="33">
        <f t="shared" si="3"/>
        <v>0</v>
      </c>
      <c r="H6" s="33" t="str">
        <f t="shared" si="3"/>
        <v>三重県　伊賀市</v>
      </c>
      <c r="I6" s="33" t="str">
        <f t="shared" si="3"/>
        <v>法適用</v>
      </c>
      <c r="J6" s="33" t="str">
        <f t="shared" si="3"/>
        <v>下水道事業</v>
      </c>
      <c r="K6" s="33" t="str">
        <f t="shared" si="3"/>
        <v>農業集落排水</v>
      </c>
      <c r="L6" s="33" t="str">
        <f t="shared" si="3"/>
        <v>F1</v>
      </c>
      <c r="M6" s="33" t="str">
        <f t="shared" si="3"/>
        <v>自治体職員</v>
      </c>
      <c r="N6" s="34" t="str">
        <f t="shared" si="3"/>
        <v>-</v>
      </c>
      <c r="O6" s="34">
        <f t="shared" si="3"/>
        <v>59</v>
      </c>
      <c r="P6" s="34">
        <f t="shared" si="3"/>
        <v>18.66</v>
      </c>
      <c r="Q6" s="34">
        <f t="shared" si="3"/>
        <v>100</v>
      </c>
      <c r="R6" s="34">
        <f t="shared" si="3"/>
        <v>4950</v>
      </c>
      <c r="S6" s="34">
        <f t="shared" si="3"/>
        <v>89763</v>
      </c>
      <c r="T6" s="34">
        <f t="shared" si="3"/>
        <v>558.23</v>
      </c>
      <c r="U6" s="34">
        <f t="shared" si="3"/>
        <v>160.80000000000001</v>
      </c>
      <c r="V6" s="34">
        <f t="shared" si="3"/>
        <v>16657</v>
      </c>
      <c r="W6" s="34">
        <f t="shared" si="3"/>
        <v>10.58</v>
      </c>
      <c r="X6" s="34">
        <f t="shared" si="3"/>
        <v>1574.39</v>
      </c>
      <c r="Y6" s="35" t="str">
        <f>IF(Y7="",NA(),Y7)</f>
        <v>-</v>
      </c>
      <c r="Z6" s="35">
        <f t="shared" ref="Z6:AH6" si="4">IF(Z7="",NA(),Z7)</f>
        <v>99.44</v>
      </c>
      <c r="AA6" s="35">
        <f t="shared" si="4"/>
        <v>109.34</v>
      </c>
      <c r="AB6" s="35">
        <f t="shared" si="4"/>
        <v>111.72</v>
      </c>
      <c r="AC6" s="35">
        <f t="shared" si="4"/>
        <v>111.48</v>
      </c>
      <c r="AD6" s="35" t="str">
        <f t="shared" si="4"/>
        <v>-</v>
      </c>
      <c r="AE6" s="35">
        <f t="shared" si="4"/>
        <v>100.99</v>
      </c>
      <c r="AF6" s="35">
        <f t="shared" si="4"/>
        <v>101.27</v>
      </c>
      <c r="AG6" s="35">
        <f t="shared" si="4"/>
        <v>101.91</v>
      </c>
      <c r="AH6" s="35">
        <f t="shared" si="4"/>
        <v>103.09</v>
      </c>
      <c r="AI6" s="34" t="str">
        <f>IF(AI7="","",IF(AI7="-","【-】","【"&amp;SUBSTITUTE(TEXT(AI7,"#,##0.00"),"-","△")&amp;"】"))</f>
        <v>【104.99】</v>
      </c>
      <c r="AJ6" s="35" t="str">
        <f>IF(AJ7="",NA(),AJ7)</f>
        <v>-</v>
      </c>
      <c r="AK6" s="35">
        <f t="shared" ref="AK6:AS6" si="5">IF(AK7="",NA(),AK7)</f>
        <v>6.58</v>
      </c>
      <c r="AL6" s="34">
        <f t="shared" si="5"/>
        <v>0</v>
      </c>
      <c r="AM6" s="34">
        <f t="shared" si="5"/>
        <v>0</v>
      </c>
      <c r="AN6" s="34">
        <f t="shared" si="5"/>
        <v>0</v>
      </c>
      <c r="AO6" s="35" t="str">
        <f t="shared" si="5"/>
        <v>-</v>
      </c>
      <c r="AP6" s="35">
        <f t="shared" si="5"/>
        <v>149.02000000000001</v>
      </c>
      <c r="AQ6" s="35">
        <f t="shared" si="5"/>
        <v>137.09</v>
      </c>
      <c r="AR6" s="35">
        <f t="shared" si="5"/>
        <v>127.98</v>
      </c>
      <c r="AS6" s="35">
        <f t="shared" si="5"/>
        <v>101.24</v>
      </c>
      <c r="AT6" s="34" t="str">
        <f>IF(AT7="","",IF(AT7="-","【-】","【"&amp;SUBSTITUTE(TEXT(AT7,"#,##0.00"),"-","△")&amp;"】"))</f>
        <v>【121.19】</v>
      </c>
      <c r="AU6" s="35" t="str">
        <f>IF(AU7="",NA(),AU7)</f>
        <v>-</v>
      </c>
      <c r="AV6" s="35">
        <f t="shared" ref="AV6:BD6" si="6">IF(AV7="",NA(),AV7)</f>
        <v>38.93</v>
      </c>
      <c r="AW6" s="35">
        <f t="shared" si="6"/>
        <v>44.36</v>
      </c>
      <c r="AX6" s="35">
        <f t="shared" si="6"/>
        <v>54.84</v>
      </c>
      <c r="AY6" s="35">
        <f t="shared" si="6"/>
        <v>41.39</v>
      </c>
      <c r="AZ6" s="35" t="str">
        <f t="shared" si="6"/>
        <v>-</v>
      </c>
      <c r="BA6" s="35">
        <f t="shared" si="6"/>
        <v>38.119999999999997</v>
      </c>
      <c r="BB6" s="35">
        <f t="shared" si="6"/>
        <v>43.5</v>
      </c>
      <c r="BC6" s="35">
        <f t="shared" si="6"/>
        <v>44.14</v>
      </c>
      <c r="BD6" s="35">
        <f t="shared" si="6"/>
        <v>37.24</v>
      </c>
      <c r="BE6" s="34" t="str">
        <f>IF(BE7="","",IF(BE7="-","【-】","【"&amp;SUBSTITUTE(TEXT(BE7,"#,##0.00"),"-","△")&amp;"】"))</f>
        <v>【32.80】</v>
      </c>
      <c r="BF6" s="35" t="str">
        <f>IF(BF7="",NA(),BF7)</f>
        <v>-</v>
      </c>
      <c r="BG6" s="35">
        <f t="shared" ref="BG6:BO6" si="7">IF(BG7="",NA(),BG7)</f>
        <v>283.49</v>
      </c>
      <c r="BH6" s="35">
        <f t="shared" si="7"/>
        <v>275.64999999999998</v>
      </c>
      <c r="BI6" s="35">
        <f t="shared" si="7"/>
        <v>279.3</v>
      </c>
      <c r="BJ6" s="35">
        <f t="shared" si="7"/>
        <v>280.45999999999998</v>
      </c>
      <c r="BK6" s="35" t="str">
        <f t="shared" si="7"/>
        <v>-</v>
      </c>
      <c r="BL6" s="35">
        <f t="shared" si="7"/>
        <v>684.74</v>
      </c>
      <c r="BM6" s="35">
        <f t="shared" si="7"/>
        <v>654.91999999999996</v>
      </c>
      <c r="BN6" s="35">
        <f t="shared" si="7"/>
        <v>654.71</v>
      </c>
      <c r="BO6" s="35">
        <f t="shared" si="7"/>
        <v>783.8</v>
      </c>
      <c r="BP6" s="34" t="str">
        <f>IF(BP7="","",IF(BP7="-","【-】","【"&amp;SUBSTITUTE(TEXT(BP7,"#,##0.00"),"-","△")&amp;"】"))</f>
        <v>【832.52】</v>
      </c>
      <c r="BQ6" s="35" t="str">
        <f>IF(BQ7="",NA(),BQ7)</f>
        <v>-</v>
      </c>
      <c r="BR6" s="35">
        <f t="shared" ref="BR6:BZ6" si="8">IF(BR7="",NA(),BR7)</f>
        <v>99.86</v>
      </c>
      <c r="BS6" s="35">
        <f t="shared" si="8"/>
        <v>94.17</v>
      </c>
      <c r="BT6" s="35">
        <f t="shared" si="8"/>
        <v>91.96</v>
      </c>
      <c r="BU6" s="35">
        <f t="shared" si="8"/>
        <v>87.08</v>
      </c>
      <c r="BV6" s="35" t="str">
        <f t="shared" si="8"/>
        <v>-</v>
      </c>
      <c r="BW6" s="35">
        <f t="shared" si="8"/>
        <v>65.33</v>
      </c>
      <c r="BX6" s="35">
        <f t="shared" si="8"/>
        <v>65.39</v>
      </c>
      <c r="BY6" s="35">
        <f t="shared" si="8"/>
        <v>65.37</v>
      </c>
      <c r="BZ6" s="35">
        <f t="shared" si="8"/>
        <v>68.11</v>
      </c>
      <c r="CA6" s="34" t="str">
        <f>IF(CA7="","",IF(CA7="-","【-】","【"&amp;SUBSTITUTE(TEXT(CA7,"#,##0.00"),"-","△")&amp;"】"))</f>
        <v>【60.94】</v>
      </c>
      <c r="CB6" s="35" t="str">
        <f>IF(CB7="",NA(),CB7)</f>
        <v>-</v>
      </c>
      <c r="CC6" s="35">
        <f t="shared" ref="CC6:CK6" si="9">IF(CC7="",NA(),CC7)</f>
        <v>165.88</v>
      </c>
      <c r="CD6" s="35">
        <f t="shared" si="9"/>
        <v>176.04</v>
      </c>
      <c r="CE6" s="35">
        <f t="shared" si="9"/>
        <v>180.01</v>
      </c>
      <c r="CF6" s="35">
        <f t="shared" si="9"/>
        <v>192.49</v>
      </c>
      <c r="CG6" s="35" t="str">
        <f t="shared" si="9"/>
        <v>-</v>
      </c>
      <c r="CH6" s="35">
        <f t="shared" si="9"/>
        <v>227.43</v>
      </c>
      <c r="CI6" s="35">
        <f t="shared" si="9"/>
        <v>230.88</v>
      </c>
      <c r="CJ6" s="35">
        <f t="shared" si="9"/>
        <v>228.99</v>
      </c>
      <c r="CK6" s="35">
        <f t="shared" si="9"/>
        <v>222.41</v>
      </c>
      <c r="CL6" s="34" t="str">
        <f>IF(CL7="","",IF(CL7="-","【-】","【"&amp;SUBSTITUTE(TEXT(CL7,"#,##0.00"),"-","△")&amp;"】"))</f>
        <v>【253.04】</v>
      </c>
      <c r="CM6" s="35" t="str">
        <f>IF(CM7="",NA(),CM7)</f>
        <v>-</v>
      </c>
      <c r="CN6" s="35">
        <f t="shared" ref="CN6:CV6" si="10">IF(CN7="",NA(),CN7)</f>
        <v>60.66</v>
      </c>
      <c r="CO6" s="35">
        <f t="shared" si="10"/>
        <v>60.55</v>
      </c>
      <c r="CP6" s="35">
        <f t="shared" si="10"/>
        <v>60.19</v>
      </c>
      <c r="CQ6" s="35">
        <f t="shared" si="10"/>
        <v>59.91</v>
      </c>
      <c r="CR6" s="35" t="str">
        <f t="shared" si="10"/>
        <v>-</v>
      </c>
      <c r="CS6" s="35">
        <f t="shared" si="10"/>
        <v>56.01</v>
      </c>
      <c r="CT6" s="35">
        <f t="shared" si="10"/>
        <v>56.72</v>
      </c>
      <c r="CU6" s="35">
        <f t="shared" si="10"/>
        <v>54.06</v>
      </c>
      <c r="CV6" s="35">
        <f t="shared" si="10"/>
        <v>55.26</v>
      </c>
      <c r="CW6" s="34" t="str">
        <f>IF(CW7="","",IF(CW7="-","【-】","【"&amp;SUBSTITUTE(TEXT(CW7,"#,##0.00"),"-","△")&amp;"】"))</f>
        <v>【54.84】</v>
      </c>
      <c r="CX6" s="35" t="str">
        <f>IF(CX7="",NA(),CX7)</f>
        <v>-</v>
      </c>
      <c r="CY6" s="35">
        <f t="shared" ref="CY6:DG6" si="11">IF(CY7="",NA(),CY7)</f>
        <v>82.61</v>
      </c>
      <c r="CZ6" s="35">
        <f t="shared" si="11"/>
        <v>83.59</v>
      </c>
      <c r="DA6" s="35">
        <f t="shared" si="11"/>
        <v>84.29</v>
      </c>
      <c r="DB6" s="35">
        <f t="shared" si="11"/>
        <v>84.43</v>
      </c>
      <c r="DC6" s="35" t="str">
        <f t="shared" si="11"/>
        <v>-</v>
      </c>
      <c r="DD6" s="35">
        <f t="shared" si="11"/>
        <v>89.77</v>
      </c>
      <c r="DE6" s="35">
        <f t="shared" si="11"/>
        <v>90.04</v>
      </c>
      <c r="DF6" s="35">
        <f t="shared" si="11"/>
        <v>90.11</v>
      </c>
      <c r="DG6" s="35">
        <f t="shared" si="11"/>
        <v>90.52</v>
      </c>
      <c r="DH6" s="34" t="str">
        <f>IF(DH7="","",IF(DH7="-","【-】","【"&amp;SUBSTITUTE(TEXT(DH7,"#,##0.00"),"-","△")&amp;"】"))</f>
        <v>【86.60】</v>
      </c>
      <c r="DI6" s="35" t="str">
        <f>IF(DI7="",NA(),DI7)</f>
        <v>-</v>
      </c>
      <c r="DJ6" s="35">
        <f t="shared" ref="DJ6:DR6" si="12">IF(DJ7="",NA(),DJ7)</f>
        <v>3.88</v>
      </c>
      <c r="DK6" s="35">
        <f t="shared" si="12"/>
        <v>7.6</v>
      </c>
      <c r="DL6" s="35">
        <f t="shared" si="12"/>
        <v>10.85</v>
      </c>
      <c r="DM6" s="35">
        <f t="shared" si="12"/>
        <v>13.57</v>
      </c>
      <c r="DN6" s="35" t="str">
        <f t="shared" si="12"/>
        <v>-</v>
      </c>
      <c r="DO6" s="35">
        <f t="shared" si="12"/>
        <v>22.69</v>
      </c>
      <c r="DP6" s="35">
        <f t="shared" si="12"/>
        <v>24.32</v>
      </c>
      <c r="DQ6" s="35">
        <f t="shared" si="12"/>
        <v>28.19</v>
      </c>
      <c r="DR6" s="35">
        <f t="shared" si="12"/>
        <v>24.8</v>
      </c>
      <c r="DS6" s="34" t="str">
        <f>IF(DS7="","",IF(DS7="-","【-】","【"&amp;SUBSTITUTE(TEXT(DS7,"#,##0.00"),"-","△")&amp;"】"))</f>
        <v>【22.21】</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4">
        <f t="shared" si="13"/>
        <v>0</v>
      </c>
      <c r="EC6" s="34">
        <f t="shared" si="13"/>
        <v>0</v>
      </c>
      <c r="ED6" s="34" t="str">
        <f>IF(ED7="","",IF(ED7="-","【-】","【"&amp;SUBSTITUTE(TEXT(ED7,"#,##0.00"),"-","△")&amp;"】"))</f>
        <v>【0.00】</v>
      </c>
      <c r="EE6" s="35" t="str">
        <f>IF(EE7="",NA(),EE7)</f>
        <v>-</v>
      </c>
      <c r="EF6" s="34">
        <f t="shared" ref="EF6:EN6" si="14">IF(EF7="",NA(),EF7)</f>
        <v>0</v>
      </c>
      <c r="EG6" s="34">
        <f t="shared" si="14"/>
        <v>0</v>
      </c>
      <c r="EH6" s="34">
        <f t="shared" si="14"/>
        <v>0</v>
      </c>
      <c r="EI6" s="34">
        <f t="shared" si="14"/>
        <v>0</v>
      </c>
      <c r="EJ6" s="35" t="str">
        <f t="shared" si="14"/>
        <v>-</v>
      </c>
      <c r="EK6" s="35">
        <f t="shared" si="14"/>
        <v>0.44</v>
      </c>
      <c r="EL6" s="35">
        <f t="shared" si="14"/>
        <v>0.04</v>
      </c>
      <c r="EM6" s="35">
        <f t="shared" si="14"/>
        <v>0.02</v>
      </c>
      <c r="EN6" s="35">
        <f t="shared" si="14"/>
        <v>0.02</v>
      </c>
      <c r="EO6" s="34" t="str">
        <f>IF(EO7="","",IF(EO7="-","【-】","【"&amp;SUBSTITUTE(TEXT(EO7,"#,##0.00"),"-","△")&amp;"】"))</f>
        <v>【0.16】</v>
      </c>
    </row>
    <row r="7" spans="1:148" s="36" customFormat="1" x14ac:dyDescent="0.15">
      <c r="A7" s="28"/>
      <c r="B7" s="37">
        <v>2020</v>
      </c>
      <c r="C7" s="37">
        <v>242161</v>
      </c>
      <c r="D7" s="37">
        <v>46</v>
      </c>
      <c r="E7" s="37">
        <v>17</v>
      </c>
      <c r="F7" s="37">
        <v>5</v>
      </c>
      <c r="G7" s="37">
        <v>0</v>
      </c>
      <c r="H7" s="37" t="s">
        <v>96</v>
      </c>
      <c r="I7" s="37" t="s">
        <v>97</v>
      </c>
      <c r="J7" s="37" t="s">
        <v>98</v>
      </c>
      <c r="K7" s="37" t="s">
        <v>99</v>
      </c>
      <c r="L7" s="37" t="s">
        <v>100</v>
      </c>
      <c r="M7" s="37" t="s">
        <v>101</v>
      </c>
      <c r="N7" s="38" t="s">
        <v>102</v>
      </c>
      <c r="O7" s="38">
        <v>59</v>
      </c>
      <c r="P7" s="38">
        <v>18.66</v>
      </c>
      <c r="Q7" s="38">
        <v>100</v>
      </c>
      <c r="R7" s="38">
        <v>4950</v>
      </c>
      <c r="S7" s="38">
        <v>89763</v>
      </c>
      <c r="T7" s="38">
        <v>558.23</v>
      </c>
      <c r="U7" s="38">
        <v>160.80000000000001</v>
      </c>
      <c r="V7" s="38">
        <v>16657</v>
      </c>
      <c r="W7" s="38">
        <v>10.58</v>
      </c>
      <c r="X7" s="38">
        <v>1574.39</v>
      </c>
      <c r="Y7" s="38" t="s">
        <v>102</v>
      </c>
      <c r="Z7" s="38">
        <v>99.44</v>
      </c>
      <c r="AA7" s="38">
        <v>109.34</v>
      </c>
      <c r="AB7" s="38">
        <v>111.72</v>
      </c>
      <c r="AC7" s="38">
        <v>111.48</v>
      </c>
      <c r="AD7" s="38" t="s">
        <v>102</v>
      </c>
      <c r="AE7" s="38">
        <v>100.99</v>
      </c>
      <c r="AF7" s="38">
        <v>101.27</v>
      </c>
      <c r="AG7" s="38">
        <v>101.91</v>
      </c>
      <c r="AH7" s="38">
        <v>103.09</v>
      </c>
      <c r="AI7" s="38">
        <v>104.99</v>
      </c>
      <c r="AJ7" s="38" t="s">
        <v>102</v>
      </c>
      <c r="AK7" s="38">
        <v>6.58</v>
      </c>
      <c r="AL7" s="38">
        <v>0</v>
      </c>
      <c r="AM7" s="38">
        <v>0</v>
      </c>
      <c r="AN7" s="38">
        <v>0</v>
      </c>
      <c r="AO7" s="38" t="s">
        <v>102</v>
      </c>
      <c r="AP7" s="38">
        <v>149.02000000000001</v>
      </c>
      <c r="AQ7" s="38">
        <v>137.09</v>
      </c>
      <c r="AR7" s="38">
        <v>127.98</v>
      </c>
      <c r="AS7" s="38">
        <v>101.24</v>
      </c>
      <c r="AT7" s="38">
        <v>121.19</v>
      </c>
      <c r="AU7" s="38" t="s">
        <v>102</v>
      </c>
      <c r="AV7" s="38">
        <v>38.93</v>
      </c>
      <c r="AW7" s="38">
        <v>44.36</v>
      </c>
      <c r="AX7" s="38">
        <v>54.84</v>
      </c>
      <c r="AY7" s="38">
        <v>41.39</v>
      </c>
      <c r="AZ7" s="38" t="s">
        <v>102</v>
      </c>
      <c r="BA7" s="38">
        <v>38.119999999999997</v>
      </c>
      <c r="BB7" s="38">
        <v>43.5</v>
      </c>
      <c r="BC7" s="38">
        <v>44.14</v>
      </c>
      <c r="BD7" s="38">
        <v>37.24</v>
      </c>
      <c r="BE7" s="38">
        <v>32.799999999999997</v>
      </c>
      <c r="BF7" s="38" t="s">
        <v>102</v>
      </c>
      <c r="BG7" s="38">
        <v>283.49</v>
      </c>
      <c r="BH7" s="38">
        <v>275.64999999999998</v>
      </c>
      <c r="BI7" s="38">
        <v>279.3</v>
      </c>
      <c r="BJ7" s="38">
        <v>280.45999999999998</v>
      </c>
      <c r="BK7" s="38" t="s">
        <v>102</v>
      </c>
      <c r="BL7" s="38">
        <v>684.74</v>
      </c>
      <c r="BM7" s="38">
        <v>654.91999999999996</v>
      </c>
      <c r="BN7" s="38">
        <v>654.71</v>
      </c>
      <c r="BO7" s="38">
        <v>783.8</v>
      </c>
      <c r="BP7" s="38">
        <v>832.52</v>
      </c>
      <c r="BQ7" s="38" t="s">
        <v>102</v>
      </c>
      <c r="BR7" s="38">
        <v>99.86</v>
      </c>
      <c r="BS7" s="38">
        <v>94.17</v>
      </c>
      <c r="BT7" s="38">
        <v>91.96</v>
      </c>
      <c r="BU7" s="38">
        <v>87.08</v>
      </c>
      <c r="BV7" s="38" t="s">
        <v>102</v>
      </c>
      <c r="BW7" s="38">
        <v>65.33</v>
      </c>
      <c r="BX7" s="38">
        <v>65.39</v>
      </c>
      <c r="BY7" s="38">
        <v>65.37</v>
      </c>
      <c r="BZ7" s="38">
        <v>68.11</v>
      </c>
      <c r="CA7" s="38">
        <v>60.94</v>
      </c>
      <c r="CB7" s="38" t="s">
        <v>102</v>
      </c>
      <c r="CC7" s="38">
        <v>165.88</v>
      </c>
      <c r="CD7" s="38">
        <v>176.04</v>
      </c>
      <c r="CE7" s="38">
        <v>180.01</v>
      </c>
      <c r="CF7" s="38">
        <v>192.49</v>
      </c>
      <c r="CG7" s="38" t="s">
        <v>102</v>
      </c>
      <c r="CH7" s="38">
        <v>227.43</v>
      </c>
      <c r="CI7" s="38">
        <v>230.88</v>
      </c>
      <c r="CJ7" s="38">
        <v>228.99</v>
      </c>
      <c r="CK7" s="38">
        <v>222.41</v>
      </c>
      <c r="CL7" s="38">
        <v>253.04</v>
      </c>
      <c r="CM7" s="38" t="s">
        <v>102</v>
      </c>
      <c r="CN7" s="38">
        <v>60.66</v>
      </c>
      <c r="CO7" s="38">
        <v>60.55</v>
      </c>
      <c r="CP7" s="38">
        <v>60.19</v>
      </c>
      <c r="CQ7" s="38">
        <v>59.91</v>
      </c>
      <c r="CR7" s="38" t="s">
        <v>102</v>
      </c>
      <c r="CS7" s="38">
        <v>56.01</v>
      </c>
      <c r="CT7" s="38">
        <v>56.72</v>
      </c>
      <c r="CU7" s="38">
        <v>54.06</v>
      </c>
      <c r="CV7" s="38">
        <v>55.26</v>
      </c>
      <c r="CW7" s="38">
        <v>54.84</v>
      </c>
      <c r="CX7" s="38" t="s">
        <v>102</v>
      </c>
      <c r="CY7" s="38">
        <v>82.61</v>
      </c>
      <c r="CZ7" s="38">
        <v>83.59</v>
      </c>
      <c r="DA7" s="38">
        <v>84.29</v>
      </c>
      <c r="DB7" s="38">
        <v>84.43</v>
      </c>
      <c r="DC7" s="38" t="s">
        <v>102</v>
      </c>
      <c r="DD7" s="38">
        <v>89.77</v>
      </c>
      <c r="DE7" s="38">
        <v>90.04</v>
      </c>
      <c r="DF7" s="38">
        <v>90.11</v>
      </c>
      <c r="DG7" s="38">
        <v>90.52</v>
      </c>
      <c r="DH7" s="38">
        <v>86.6</v>
      </c>
      <c r="DI7" s="38" t="s">
        <v>102</v>
      </c>
      <c r="DJ7" s="38">
        <v>3.88</v>
      </c>
      <c r="DK7" s="38">
        <v>7.6</v>
      </c>
      <c r="DL7" s="38">
        <v>10.85</v>
      </c>
      <c r="DM7" s="38">
        <v>13.57</v>
      </c>
      <c r="DN7" s="38" t="s">
        <v>102</v>
      </c>
      <c r="DO7" s="38">
        <v>22.69</v>
      </c>
      <c r="DP7" s="38">
        <v>24.32</v>
      </c>
      <c r="DQ7" s="38">
        <v>28.19</v>
      </c>
      <c r="DR7" s="38">
        <v>24.8</v>
      </c>
      <c r="DS7" s="38">
        <v>22.21</v>
      </c>
      <c r="DT7" s="38" t="s">
        <v>102</v>
      </c>
      <c r="DU7" s="38">
        <v>0</v>
      </c>
      <c r="DV7" s="38">
        <v>0</v>
      </c>
      <c r="DW7" s="38">
        <v>0</v>
      </c>
      <c r="DX7" s="38">
        <v>0</v>
      </c>
      <c r="DY7" s="38" t="s">
        <v>102</v>
      </c>
      <c r="DZ7" s="38">
        <v>0</v>
      </c>
      <c r="EA7" s="38">
        <v>0</v>
      </c>
      <c r="EB7" s="38">
        <v>0</v>
      </c>
      <c r="EC7" s="38">
        <v>0</v>
      </c>
      <c r="ED7" s="38">
        <v>0</v>
      </c>
      <c r="EE7" s="38" t="s">
        <v>102</v>
      </c>
      <c r="EF7" s="38">
        <v>0</v>
      </c>
      <c r="EG7" s="38">
        <v>0</v>
      </c>
      <c r="EH7" s="38">
        <v>0</v>
      </c>
      <c r="EI7" s="38">
        <v>0</v>
      </c>
      <c r="EJ7" s="38" t="s">
        <v>102</v>
      </c>
      <c r="EK7" s="38">
        <v>0.44</v>
      </c>
      <c r="EL7" s="38">
        <v>0.04</v>
      </c>
      <c r="EM7" s="38">
        <v>0.02</v>
      </c>
      <c r="EN7" s="38">
        <v>0.02</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2022-01-18T02:37:46Z</cp:lastPrinted>
  <dcterms:created xsi:type="dcterms:W3CDTF">2021-12-03T07:33:04Z</dcterms:created>
  <dcterms:modified xsi:type="dcterms:W3CDTF">2022-01-19T05:25:36Z</dcterms:modified>
  <cp:category/>
</cp:coreProperties>
</file>