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sosaki\Desktop\メ\"/>
    </mc:Choice>
  </mc:AlternateContent>
  <workbookProtection workbookAlgorithmName="SHA-512" workbookHashValue="QMqXcgKORLpJ+iLb4a2k/UxDvn0M6YLx9oL+tdvEzAY3xUwwZV/j6kxUoTiZogSd5nhKl6+mZRiQ0E8lOcvxoA==" workbookSaltValue="23ZvZtEZo1y5DuC8MiqNTw==" workbookSpinCount="100000" lockStructure="1"/>
  <bookViews>
    <workbookView xWindow="0" yWindow="0" windowWidth="20490" windowHeight="7380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P10" i="4" s="1"/>
  <c r="O6" i="5"/>
  <c r="N6" i="5"/>
  <c r="B10" i="4" s="1"/>
  <c r="M6" i="5"/>
  <c r="AD8" i="4" s="1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J85" i="4"/>
  <c r="H85" i="4"/>
  <c r="E85" i="4"/>
  <c r="BB10" i="4"/>
  <c r="AT10" i="4"/>
  <c r="AL10" i="4"/>
  <c r="W10" i="4"/>
  <c r="I10" i="4"/>
  <c r="AT8" i="4"/>
  <c r="AL8" i="4"/>
  <c r="W8" i="4"/>
  <c r="I8" i="4"/>
  <c r="B8" i="4"/>
</calcChain>
</file>

<file path=xl/sharedStrings.xml><?xml version="1.0" encoding="utf-8"?>
<sst xmlns="http://schemas.openxmlformats.org/spreadsheetml/2006/main" count="228" uniqueCount="114">
  <si>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</si>
  <si>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</si>
  <si>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</si>
  <si>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</si>
  <si>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</si>
  <si>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</si>
  <si>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</si>
  <si>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</si>
  <si>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</si>
  <si>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</si>
  <si>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</si>
  <si>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</si>
  <si>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</si>
  <si>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</si>
  <si>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</si>
  <si>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</si>
  <si>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</si>
  <si>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</si>
  <si>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</si>
  <si>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</si>
  <si>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</si>
  <si>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</si>
  <si>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</si>
  <si>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</si>
  <si>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</si>
  <si>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</si>
  <si>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</si>
  <si>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</si>
  <si>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</si>
  <si>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</si>
  <si>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</si>
  <si>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</si>
  <si>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</si>
  <si>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</si>
  <si>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</si>
  <si>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</si>
  <si>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</si>
  <si>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</si>
  <si>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</si>
  <si>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</si>
  <si>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</si>
  <si>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</si>
  <si>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</si>
  <si>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</si>
  <si>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</si>
  <si>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</si>
  <si>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</si>
  <si>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</si>
  <si>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</si>
  <si>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</si>
  <si>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</si>
  <si>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</si>
  <si>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</si>
  <si>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</si>
  <si>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</si>
  <si>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</si>
  <si>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</si>
  <si>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</si>
  <si>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</si>
  <si>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</si>
  <si>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</si>
  <si>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</si>
  <si>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</si>
  <si>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</si>
  <si>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</si>
  <si>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</si>
  <si>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</si>
  <si>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</si>
  <si>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</si>
  <si>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</si>
  <si>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</si>
  <si>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</si>
  <si>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</si>
  <si>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</si>
  <si>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</si>
  <si>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</si>
  <si>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</si>
  <si>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</si>
  <si>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</si>
  <si>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</si>
  <si>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</si>
  <si>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</si>
  <si>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</si>
  <si>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</si>
  <si>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</si>
  <si>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</si>
  <si>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</si>
  <si>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</si>
  <si>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</si>
  <si>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</si>
  <si>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</si>
  <si>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</si>
  <si>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</si>
  <si>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</si>
  <si>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</si>
  <si>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</si>
  <si>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</si>
  <si>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</si>
  <si>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</si>
  <si>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</si>
  <si>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</si>
  <si>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</si>
  <si>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</si>
  <si>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</si>
  <si>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</si>
  <si>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</si>
  <si>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</si>
  <si>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</si>
  <si>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</si>
  <si>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</si>
  <si>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</si>
  <si>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</si>
  <si>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r>
      <rPr>
        <sz val="11"/>
        <rFont val="ＭＳ ゴシック"/>
        <family val="3"/>
        <charset val="128"/>
      </rPr>
      <t>①毎年度赤字経営が続いていたが、令和2年度については有収率の増等の要因により経常収支比率が100％を上回っている。</t>
    </r>
    <r>
      <rPr>
        <sz val="11"/>
        <color theme="1"/>
        <rFont val="ＭＳ ゴシック"/>
        <family val="3"/>
        <charset val="128"/>
      </rPr>
      <t xml:space="preserve">
②累積欠損金比率は類似団体平均よりも下回っている。
③流動比率については、毎年度100％を大きく上回っているため支払能力は十分備えているといえる。
④企業債は平成22年度以降発生していない。
⑤料金回収率については、平成28年度以前は類似団体平均を下回っているが、平成29年度以降は平均を上回っている。
⑥給水原価は類似団体の平均値よりも低く抑えられている。
⑦施設利用率は、継続的に類似団体平均を上回っている。
⑧有収率については毎年度90％を超えており、継続的に類似団体平均を上回っている。</t>
    </r>
    <rPh sb="16" eb="17">
      <t>レイ</t>
    </rPh>
    <rPh sb="17" eb="18">
      <t>ワ</t>
    </rPh>
    <rPh sb="19" eb="20">
      <t>ネン</t>
    </rPh>
    <rPh sb="20" eb="21">
      <t>ド</t>
    </rPh>
    <rPh sb="26" eb="27">
      <t>ユウ</t>
    </rPh>
    <rPh sb="27" eb="29">
      <t>シュウリツ</t>
    </rPh>
    <rPh sb="30" eb="31">
      <t>ゾウ</t>
    </rPh>
    <rPh sb="31" eb="32">
      <t>トウ</t>
    </rPh>
    <rPh sb="33" eb="35">
      <t>ヨウイン</t>
    </rPh>
    <rPh sb="38" eb="40">
      <t>ケイジョウ</t>
    </rPh>
    <rPh sb="40" eb="42">
      <t>シュウシ</t>
    </rPh>
    <rPh sb="42" eb="44">
      <t>ヒリツ</t>
    </rPh>
    <rPh sb="50" eb="51">
      <t>ウエ</t>
    </rPh>
    <rPh sb="67" eb="69">
      <t>ルイジ</t>
    </rPh>
    <rPh sb="69" eb="71">
      <t>ダンタイ</t>
    </rPh>
    <phoneticPr fontId="4"/>
  </si>
  <si>
    <t>①減価償却率が継続的に60％を超えており、また類似団体平均を上回っているため、法定耐用年数を迎える施設・管路が多いことが分かる。
②管路経年化率については、類似団体平均を上回っており、また今後も管の老朽化が増となるため、今後の数値も増となることが見込まれる。
③令和2年度の更新率は類似団体平均を下回っている。今後も将来的な老朽管の増加が予測されるため、より計画的な更新が必要である。</t>
    <rPh sb="148" eb="149">
      <t>シタ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</si>
</sst>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0.61</c:v>
                </c:pt>
                <c:pt idx="2">
                  <c:v>0.55000000000000004</c:v>
                </c:pt>
                <c:pt idx="3">
                  <c:v>1.21</c:v>
                </c:pt>
                <c:pt idx="4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BD-4301-8E23-C1B6A4ED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53896"/>
        <c:axId val="165051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0.44</c:v>
                </c:pt>
                <c:pt idx="2">
                  <c:v>0.52</c:v>
                </c:pt>
                <c:pt idx="3">
                  <c:v>0.47</c:v>
                </c:pt>
                <c:pt idx="4">
                  <c:v>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BD-4301-8E23-C1B6A4ED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3896"/>
        <c:axId val="165051192"/>
      </c:lineChart>
      <c:dateAx>
        <c:axId val="164153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051192"/>
        <c:crosses val="autoZero"/>
        <c:auto val="1"/>
        <c:lblOffset val="100"/>
        <c:baseTimeUnit val="years"/>
      </c:dateAx>
      <c:valAx>
        <c:axId val="165051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53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54.91</c:v>
                </c:pt>
                <c:pt idx="1">
                  <c:v>53.2</c:v>
                </c:pt>
                <c:pt idx="2">
                  <c:v>55.36</c:v>
                </c:pt>
                <c:pt idx="3">
                  <c:v>54.45</c:v>
                </c:pt>
                <c:pt idx="4">
                  <c:v>56.18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37-4E32-8ECF-C0BA8D31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78768"/>
        <c:axId val="165141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49.32</c:v>
                </c:pt>
                <c:pt idx="1">
                  <c:v>50.24</c:v>
                </c:pt>
                <c:pt idx="2">
                  <c:v>50.29</c:v>
                </c:pt>
                <c:pt idx="3">
                  <c:v>49.64</c:v>
                </c:pt>
                <c:pt idx="4">
                  <c:v>49.38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37-4E32-8ECF-C0BA8D31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78768"/>
        <c:axId val="165141512"/>
      </c:lineChart>
      <c:dateAx>
        <c:axId val="165378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141512"/>
        <c:crosses val="autoZero"/>
        <c:auto val="1"/>
        <c:lblOffset val="100"/>
        <c:baseTimeUnit val="years"/>
      </c:dateAx>
      <c:valAx>
        <c:axId val="165141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37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93.62</c:v>
                </c:pt>
                <c:pt idx="1">
                  <c:v>95.72</c:v>
                </c:pt>
                <c:pt idx="2">
                  <c:v>93.5</c:v>
                </c:pt>
                <c:pt idx="3">
                  <c:v>91.86</c:v>
                </c:pt>
                <c:pt idx="4">
                  <c:v>93.47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C4-4380-9B9A-A87C413A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40336"/>
        <c:axId val="26313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79.34</c:v>
                </c:pt>
                <c:pt idx="1">
                  <c:v>78.650000000000006</c:v>
                </c:pt>
                <c:pt idx="2">
                  <c:v>77.73</c:v>
                </c:pt>
                <c:pt idx="3">
                  <c:v>78.09</c:v>
                </c:pt>
                <c:pt idx="4">
                  <c:v>78.010000000000005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C4-4380-9B9A-A87C413A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0336"/>
        <c:axId val="263131232"/>
      </c:lineChart>
      <c:dateAx>
        <c:axId val="165140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63131232"/>
        <c:crosses val="autoZero"/>
        <c:auto val="1"/>
        <c:lblOffset val="100"/>
        <c:baseTimeUnit val="years"/>
      </c:dateAx>
      <c:valAx>
        <c:axId val="26313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14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91.29</c:v>
                </c:pt>
                <c:pt idx="1">
                  <c:v>98.27</c:v>
                </c:pt>
                <c:pt idx="2">
                  <c:v>98.29</c:v>
                </c:pt>
                <c:pt idx="3">
                  <c:v>98.84</c:v>
                </c:pt>
                <c:pt idx="4">
                  <c:v>101.53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92-49ED-AD7A-803B6D01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52368"/>
        <c:axId val="165052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107.95</c:v>
                </c:pt>
                <c:pt idx="1">
                  <c:v>104.47</c:v>
                </c:pt>
                <c:pt idx="2">
                  <c:v>103.81</c:v>
                </c:pt>
                <c:pt idx="3">
                  <c:v>104.35</c:v>
                </c:pt>
                <c:pt idx="4">
                  <c:v>105.34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92-49ED-AD7A-803B6D01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52368"/>
        <c:axId val="165052760"/>
      </c:lineChart>
      <c:dateAx>
        <c:axId val="165052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052760"/>
        <c:crosses val="autoZero"/>
        <c:auto val="1"/>
        <c:lblOffset val="100"/>
        <c:baseTimeUnit val="years"/>
      </c:dateAx>
      <c:valAx>
        <c:axId val="165052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05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66.349999999999994</c:v>
                </c:pt>
                <c:pt idx="1">
                  <c:v>67.67</c:v>
                </c:pt>
                <c:pt idx="2">
                  <c:v>69.05</c:v>
                </c:pt>
                <c:pt idx="3">
                  <c:v>69.98</c:v>
                </c:pt>
                <c:pt idx="4">
                  <c:v>70.91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2E-4F1C-BFA8-A5B5A2CF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53936"/>
        <c:axId val="16505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48.3</c:v>
                </c:pt>
                <c:pt idx="1">
                  <c:v>45.14</c:v>
                </c:pt>
                <c:pt idx="2">
                  <c:v>45.85</c:v>
                </c:pt>
                <c:pt idx="3">
                  <c:v>47.31</c:v>
                </c:pt>
                <c:pt idx="4">
                  <c:v>47.5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2E-4F1C-BFA8-A5B5A2CF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53936"/>
        <c:axId val="165054328"/>
      </c:lineChart>
      <c:dateAx>
        <c:axId val="16505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054328"/>
        <c:crosses val="autoZero"/>
        <c:auto val="1"/>
        <c:lblOffset val="100"/>
        <c:baseTimeUnit val="years"/>
      </c:dateAx>
      <c:valAx>
        <c:axId val="16505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05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18.02</c:v>
                </c:pt>
                <c:pt idx="1">
                  <c:v>18.39</c:v>
                </c:pt>
                <c:pt idx="2">
                  <c:v>18.55</c:v>
                </c:pt>
                <c:pt idx="3">
                  <c:v>18.27</c:v>
                </c:pt>
                <c:pt idx="4">
                  <c:v>21.49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5-45B9-816B-21B2C94E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38768"/>
        <c:axId val="165139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12.43</c:v>
                </c:pt>
                <c:pt idx="1">
                  <c:v>13.58</c:v>
                </c:pt>
                <c:pt idx="2">
                  <c:v>14.13</c:v>
                </c:pt>
                <c:pt idx="3">
                  <c:v>16.77</c:v>
                </c:pt>
                <c:pt idx="4">
                  <c:v>17.399999999999999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85-45B9-816B-21B2C94E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38768"/>
        <c:axId val="165139160"/>
      </c:lineChart>
      <c:dateAx>
        <c:axId val="165138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139160"/>
        <c:crosses val="autoZero"/>
        <c:auto val="1"/>
        <c:lblOffset val="100"/>
        <c:baseTimeUnit val="years"/>
      </c:dateAx>
      <c:valAx>
        <c:axId val="165139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13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9.91</c:v>
                </c:pt>
                <c:pt idx="1">
                  <c:v>1.83</c:v>
                </c:pt>
                <c:pt idx="2">
                  <c:v>2.09</c:v>
                </c:pt>
                <c:pt idx="3">
                  <c:v>2.1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2-45CB-819A-9BF97BBDF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41904"/>
        <c:axId val="165551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12.44</c:v>
                </c:pt>
                <c:pt idx="1">
                  <c:v>16.399999999999999</c:v>
                </c:pt>
                <c:pt idx="2">
                  <c:v>25.66</c:v>
                </c:pt>
                <c:pt idx="3">
                  <c:v>21.69</c:v>
                </c:pt>
                <c:pt idx="4">
                  <c:v>24.04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2-45CB-819A-9BF97BBDF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1904"/>
        <c:axId val="165551832"/>
      </c:lineChart>
      <c:dateAx>
        <c:axId val="165141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551832"/>
        <c:crosses val="autoZero"/>
        <c:auto val="1"/>
        <c:lblOffset val="100"/>
        <c:baseTimeUnit val="years"/>
      </c:dateAx>
      <c:valAx>
        <c:axId val="165551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14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4342.92</c:v>
                </c:pt>
                <c:pt idx="1">
                  <c:v>7429.89</c:v>
                </c:pt>
                <c:pt idx="2">
                  <c:v>1778.47</c:v>
                </c:pt>
                <c:pt idx="3">
                  <c:v>649.02</c:v>
                </c:pt>
                <c:pt idx="4">
                  <c:v>322.77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F9-4122-A11C-3DDFF326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3400"/>
        <c:axId val="16555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371.89</c:v>
                </c:pt>
                <c:pt idx="1">
                  <c:v>293.23</c:v>
                </c:pt>
                <c:pt idx="2">
                  <c:v>300.14</c:v>
                </c:pt>
                <c:pt idx="3">
                  <c:v>301.04000000000002</c:v>
                </c:pt>
                <c:pt idx="4">
                  <c:v>305.08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F9-4122-A11C-3DDFF326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53400"/>
        <c:axId val="165553792"/>
      </c:lineChart>
      <c:dateAx>
        <c:axId val="165553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553792"/>
        <c:crosses val="autoZero"/>
        <c:auto val="1"/>
        <c:lblOffset val="100"/>
        <c:baseTimeUnit val="years"/>
      </c:dateAx>
      <c:valAx>
        <c:axId val="165553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553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D0-4778-ADD7-11F0927E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4968"/>
        <c:axId val="16555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483.11</c:v>
                </c:pt>
                <c:pt idx="1">
                  <c:v>542.29999999999995</c:v>
                </c:pt>
                <c:pt idx="2">
                  <c:v>566.65</c:v>
                </c:pt>
                <c:pt idx="3">
                  <c:v>551.62</c:v>
                </c:pt>
                <c:pt idx="4">
                  <c:v>585.59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D0-4778-ADD7-11F0927E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54968"/>
        <c:axId val="165555360"/>
      </c:lineChart>
      <c:dateAx>
        <c:axId val="1655549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555360"/>
        <c:crosses val="autoZero"/>
        <c:auto val="1"/>
        <c:lblOffset val="100"/>
        <c:baseTimeUnit val="years"/>
      </c:dateAx>
      <c:valAx>
        <c:axId val="165555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554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89.5</c:v>
                </c:pt>
                <c:pt idx="1">
                  <c:v>96.46</c:v>
                </c:pt>
                <c:pt idx="2">
                  <c:v>96.63</c:v>
                </c:pt>
                <c:pt idx="3">
                  <c:v>96.67</c:v>
                </c:pt>
                <c:pt idx="4">
                  <c:v>91.04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83-46AA-8C14-04346001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76024"/>
        <c:axId val="16537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93.28</c:v>
                </c:pt>
                <c:pt idx="1">
                  <c:v>87.51</c:v>
                </c:pt>
                <c:pt idx="2">
                  <c:v>84.77</c:v>
                </c:pt>
                <c:pt idx="3">
                  <c:v>87.11</c:v>
                </c:pt>
                <c:pt idx="4">
                  <c:v>82.78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83-46AA-8C14-04346001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76024"/>
        <c:axId val="165376416"/>
      </c:lineChart>
      <c:dateAx>
        <c:axId val="1653760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376416"/>
        <c:crosses val="autoZero"/>
        <c:auto val="1"/>
        <c:lblOffset val="100"/>
        <c:baseTimeUnit val="years"/>
      </c:dateAx>
      <c:valAx>
        <c:axId val="16537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376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188.69</c:v>
                </c:pt>
                <c:pt idx="1">
                  <c:v>174.37</c:v>
                </c:pt>
                <c:pt idx="2">
                  <c:v>175.77</c:v>
                </c:pt>
                <c:pt idx="3">
                  <c:v>178.51</c:v>
                </c:pt>
                <c:pt idx="4">
                  <c:v>172.78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12-4890-AB77-EB3BF3B4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3008"/>
        <c:axId val="165377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208.29</c:v>
                </c:pt>
                <c:pt idx="1">
                  <c:v>218.42</c:v>
                </c:pt>
                <c:pt idx="2">
                  <c:v>227.27</c:v>
                </c:pt>
                <c:pt idx="3">
                  <c:v>223.98</c:v>
                </c:pt>
                <c:pt idx="4">
                  <c:v>225.09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12-4890-AB77-EB3BF3B4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53008"/>
        <c:axId val="165377592"/>
      </c:lineChart>
      <c:dateAx>
        <c:axId val="1655530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5377592"/>
        <c:crosses val="autoZero"/>
        <c:auto val="1"/>
        <c:lblOffset val="100"/>
        <c:baseTimeUnit val="years"/>
      </c:dateAx>
      <c:valAx>
        <c:axId val="165377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55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37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三重県　木曽岬町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A8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6195</v>
      </c>
      <c r="AM8" s="71"/>
      <c r="AN8" s="71"/>
      <c r="AO8" s="71"/>
      <c r="AP8" s="71"/>
      <c r="AQ8" s="71"/>
      <c r="AR8" s="71"/>
      <c r="AS8" s="71"/>
      <c r="AT8" s="67">
        <f>データ!$S$6</f>
        <v>15.74</v>
      </c>
      <c r="AU8" s="68"/>
      <c r="AV8" s="68"/>
      <c r="AW8" s="68"/>
      <c r="AX8" s="68"/>
      <c r="AY8" s="68"/>
      <c r="AZ8" s="68"/>
      <c r="BA8" s="68"/>
      <c r="BB8" s="70">
        <f>データ!$T$6</f>
        <v>393.58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78.709999999999994</v>
      </c>
      <c r="J10" s="68"/>
      <c r="K10" s="68"/>
      <c r="L10" s="68"/>
      <c r="M10" s="68"/>
      <c r="N10" s="68"/>
      <c r="O10" s="69"/>
      <c r="P10" s="70">
        <f>データ!$P$6</f>
        <v>100</v>
      </c>
      <c r="Q10" s="70"/>
      <c r="R10" s="70"/>
      <c r="S10" s="70"/>
      <c r="T10" s="70"/>
      <c r="U10" s="70"/>
      <c r="V10" s="70"/>
      <c r="W10" s="71">
        <f>データ!$Q$6</f>
        <v>2750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6171</v>
      </c>
      <c r="AM10" s="71"/>
      <c r="AN10" s="71"/>
      <c r="AO10" s="71"/>
      <c r="AP10" s="71"/>
      <c r="AQ10" s="71"/>
      <c r="AR10" s="71"/>
      <c r="AS10" s="71"/>
      <c r="AT10" s="67">
        <f>データ!$V$6</f>
        <v>15.72</v>
      </c>
      <c r="AU10" s="68"/>
      <c r="AV10" s="68"/>
      <c r="AW10" s="68"/>
      <c r="AX10" s="68"/>
      <c r="AY10" s="68"/>
      <c r="AZ10" s="68"/>
      <c r="BA10" s="68"/>
      <c r="BB10" s="70">
        <f>データ!$W$6</f>
        <v>392.56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113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wXsz1VAWNq30dOT5OcqVjn62OgrMfPxQaq1eSa6Jdllx8pY2iBDLWCGZYUDl8N5dvZsT/Q/+ZkQeODPC2YG39g==" saltValue="yme8UhNqydS1Qr/vUs9X2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243035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木曽岬町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78.709999999999994</v>
      </c>
      <c r="P6" s="35">
        <f t="shared" si="3"/>
        <v>100</v>
      </c>
      <c r="Q6" s="35">
        <f t="shared" si="3"/>
        <v>2750</v>
      </c>
      <c r="R6" s="35">
        <f t="shared" si="3"/>
        <v>6195</v>
      </c>
      <c r="S6" s="35">
        <f t="shared" si="3"/>
        <v>15.74</v>
      </c>
      <c r="T6" s="35">
        <f t="shared" si="3"/>
        <v>393.58</v>
      </c>
      <c r="U6" s="35">
        <f t="shared" si="3"/>
        <v>6171</v>
      </c>
      <c r="V6" s="35">
        <f t="shared" si="3"/>
        <v>15.72</v>
      </c>
      <c r="W6" s="35">
        <f t="shared" si="3"/>
        <v>392.56</v>
      </c>
      <c r="X6" s="36">
        <f>IF(X7="",NA(),X7)</f>
        <v>91.29</v>
      </c>
      <c r="Y6" s="36">
        <f t="shared" ref="Y6:AG6" si="4">IF(Y7="",NA(),Y7)</f>
        <v>98.27</v>
      </c>
      <c r="Z6" s="36">
        <f t="shared" si="4"/>
        <v>98.29</v>
      </c>
      <c r="AA6" s="36">
        <f t="shared" si="4"/>
        <v>98.84</v>
      </c>
      <c r="AB6" s="36">
        <f t="shared" si="4"/>
        <v>101.53</v>
      </c>
      <c r="AC6" s="36">
        <f t="shared" si="4"/>
        <v>107.95</v>
      </c>
      <c r="AD6" s="36">
        <f t="shared" si="4"/>
        <v>104.47</v>
      </c>
      <c r="AE6" s="36">
        <f t="shared" si="4"/>
        <v>103.81</v>
      </c>
      <c r="AF6" s="36">
        <f t="shared" si="4"/>
        <v>104.35</v>
      </c>
      <c r="AG6" s="36">
        <f t="shared" si="4"/>
        <v>105.34</v>
      </c>
      <c r="AH6" s="35" t="str">
        <f>IF(AH7="","",IF(AH7="-","【-】","【"&amp;SUBSTITUTE(TEXT(AH7,"#,##0.00"),"-","△")&amp;"】"))</f>
        <v>【110.27】</v>
      </c>
      <c r="AI6" s="36">
        <f>IF(AI7="",NA(),AI7)</f>
        <v>9.91</v>
      </c>
      <c r="AJ6" s="36">
        <f t="shared" ref="AJ6:AR6" si="5">IF(AJ7="",NA(),AJ7)</f>
        <v>1.83</v>
      </c>
      <c r="AK6" s="36">
        <f t="shared" si="5"/>
        <v>2.09</v>
      </c>
      <c r="AL6" s="36">
        <f t="shared" si="5"/>
        <v>2.1</v>
      </c>
      <c r="AM6" s="35">
        <f t="shared" si="5"/>
        <v>0</v>
      </c>
      <c r="AN6" s="36">
        <f t="shared" si="5"/>
        <v>12.44</v>
      </c>
      <c r="AO6" s="36">
        <f t="shared" si="5"/>
        <v>16.399999999999999</v>
      </c>
      <c r="AP6" s="36">
        <f t="shared" si="5"/>
        <v>25.66</v>
      </c>
      <c r="AQ6" s="36">
        <f t="shared" si="5"/>
        <v>21.69</v>
      </c>
      <c r="AR6" s="36">
        <f t="shared" si="5"/>
        <v>24.04</v>
      </c>
      <c r="AS6" s="35" t="str">
        <f>IF(AS7="","",IF(AS7="-","【-】","【"&amp;SUBSTITUTE(TEXT(AS7,"#,##0.00"),"-","△")&amp;"】"))</f>
        <v>【1.15】</v>
      </c>
      <c r="AT6" s="36">
        <f>IF(AT7="",NA(),AT7)</f>
        <v>4342.92</v>
      </c>
      <c r="AU6" s="36">
        <f t="shared" ref="AU6:BC6" si="6">IF(AU7="",NA(),AU7)</f>
        <v>7429.89</v>
      </c>
      <c r="AV6" s="36">
        <f t="shared" si="6"/>
        <v>1778.47</v>
      </c>
      <c r="AW6" s="36">
        <f t="shared" si="6"/>
        <v>649.02</v>
      </c>
      <c r="AX6" s="36">
        <f t="shared" si="6"/>
        <v>322.77</v>
      </c>
      <c r="AY6" s="36">
        <f t="shared" si="6"/>
        <v>371.89</v>
      </c>
      <c r="AZ6" s="36">
        <f t="shared" si="6"/>
        <v>293.23</v>
      </c>
      <c r="BA6" s="36">
        <f t="shared" si="6"/>
        <v>300.14</v>
      </c>
      <c r="BB6" s="36">
        <f t="shared" si="6"/>
        <v>301.04000000000002</v>
      </c>
      <c r="BC6" s="36">
        <f t="shared" si="6"/>
        <v>305.08</v>
      </c>
      <c r="BD6" s="35" t="str">
        <f>IF(BD7="","",IF(BD7="-","【-】","【"&amp;SUBSTITUTE(TEXT(BD7,"#,##0.00"),"-","△")&amp;"】"))</f>
        <v>【260.31】</v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483.11</v>
      </c>
      <c r="BK6" s="36">
        <f t="shared" si="7"/>
        <v>542.29999999999995</v>
      </c>
      <c r="BL6" s="36">
        <f t="shared" si="7"/>
        <v>566.65</v>
      </c>
      <c r="BM6" s="36">
        <f t="shared" si="7"/>
        <v>551.62</v>
      </c>
      <c r="BN6" s="36">
        <f t="shared" si="7"/>
        <v>585.59</v>
      </c>
      <c r="BO6" s="35" t="str">
        <f>IF(BO7="","",IF(BO7="-","【-】","【"&amp;SUBSTITUTE(TEXT(BO7,"#,##0.00"),"-","△")&amp;"】"))</f>
        <v>【275.67】</v>
      </c>
      <c r="BP6" s="36">
        <f>IF(BP7="",NA(),BP7)</f>
        <v>89.5</v>
      </c>
      <c r="BQ6" s="36">
        <f t="shared" ref="BQ6:BY6" si="8">IF(BQ7="",NA(),BQ7)</f>
        <v>96.46</v>
      </c>
      <c r="BR6" s="36">
        <f t="shared" si="8"/>
        <v>96.63</v>
      </c>
      <c r="BS6" s="36">
        <f t="shared" si="8"/>
        <v>96.67</v>
      </c>
      <c r="BT6" s="36">
        <f t="shared" si="8"/>
        <v>91.04</v>
      </c>
      <c r="BU6" s="36">
        <f t="shared" si="8"/>
        <v>93.28</v>
      </c>
      <c r="BV6" s="36">
        <f t="shared" si="8"/>
        <v>87.51</v>
      </c>
      <c r="BW6" s="36">
        <f t="shared" si="8"/>
        <v>84.77</v>
      </c>
      <c r="BX6" s="36">
        <f t="shared" si="8"/>
        <v>87.11</v>
      </c>
      <c r="BY6" s="36">
        <f t="shared" si="8"/>
        <v>82.78</v>
      </c>
      <c r="BZ6" s="35" t="str">
        <f>IF(BZ7="","",IF(BZ7="-","【-】","【"&amp;SUBSTITUTE(TEXT(BZ7,"#,##0.00"),"-","△")&amp;"】"))</f>
        <v>【100.05】</v>
      </c>
      <c r="CA6" s="36">
        <f>IF(CA7="",NA(),CA7)</f>
        <v>188.69</v>
      </c>
      <c r="CB6" s="36">
        <f t="shared" ref="CB6:CJ6" si="9">IF(CB7="",NA(),CB7)</f>
        <v>174.37</v>
      </c>
      <c r="CC6" s="36">
        <f t="shared" si="9"/>
        <v>175.77</v>
      </c>
      <c r="CD6" s="36">
        <f t="shared" si="9"/>
        <v>178.51</v>
      </c>
      <c r="CE6" s="36">
        <f t="shared" si="9"/>
        <v>172.78</v>
      </c>
      <c r="CF6" s="36">
        <f t="shared" si="9"/>
        <v>208.29</v>
      </c>
      <c r="CG6" s="36">
        <f t="shared" si="9"/>
        <v>218.42</v>
      </c>
      <c r="CH6" s="36">
        <f t="shared" si="9"/>
        <v>227.27</v>
      </c>
      <c r="CI6" s="36">
        <f t="shared" si="9"/>
        <v>223.98</v>
      </c>
      <c r="CJ6" s="36">
        <f t="shared" si="9"/>
        <v>225.09</v>
      </c>
      <c r="CK6" s="35" t="str">
        <f>IF(CK7="","",IF(CK7="-","【-】","【"&amp;SUBSTITUTE(TEXT(CK7,"#,##0.00"),"-","△")&amp;"】"))</f>
        <v>【166.40】</v>
      </c>
      <c r="CL6" s="36">
        <f>IF(CL7="",NA(),CL7)</f>
        <v>54.91</v>
      </c>
      <c r="CM6" s="36">
        <f t="shared" ref="CM6:CU6" si="10">IF(CM7="",NA(),CM7)</f>
        <v>53.2</v>
      </c>
      <c r="CN6" s="36">
        <f t="shared" si="10"/>
        <v>55.36</v>
      </c>
      <c r="CO6" s="36">
        <f t="shared" si="10"/>
        <v>54.45</v>
      </c>
      <c r="CP6" s="36">
        <f t="shared" si="10"/>
        <v>56.18</v>
      </c>
      <c r="CQ6" s="36">
        <f t="shared" si="10"/>
        <v>49.32</v>
      </c>
      <c r="CR6" s="36">
        <f t="shared" si="10"/>
        <v>50.24</v>
      </c>
      <c r="CS6" s="36">
        <f t="shared" si="10"/>
        <v>50.29</v>
      </c>
      <c r="CT6" s="36">
        <f t="shared" si="10"/>
        <v>49.64</v>
      </c>
      <c r="CU6" s="36">
        <f t="shared" si="10"/>
        <v>49.38</v>
      </c>
      <c r="CV6" s="35" t="str">
        <f>IF(CV7="","",IF(CV7="-","【-】","【"&amp;SUBSTITUTE(TEXT(CV7,"#,##0.00"),"-","△")&amp;"】"))</f>
        <v>【60.69】</v>
      </c>
      <c r="CW6" s="36">
        <f>IF(CW7="",NA(),CW7)</f>
        <v>93.62</v>
      </c>
      <c r="CX6" s="36">
        <f t="shared" ref="CX6:DF6" si="11">IF(CX7="",NA(),CX7)</f>
        <v>95.72</v>
      </c>
      <c r="CY6" s="36">
        <f t="shared" si="11"/>
        <v>93.5</v>
      </c>
      <c r="CZ6" s="36">
        <f t="shared" si="11"/>
        <v>91.86</v>
      </c>
      <c r="DA6" s="36">
        <f t="shared" si="11"/>
        <v>93.47</v>
      </c>
      <c r="DB6" s="36">
        <f t="shared" si="11"/>
        <v>79.34</v>
      </c>
      <c r="DC6" s="36">
        <f t="shared" si="11"/>
        <v>78.650000000000006</v>
      </c>
      <c r="DD6" s="36">
        <f t="shared" si="11"/>
        <v>77.73</v>
      </c>
      <c r="DE6" s="36">
        <f t="shared" si="11"/>
        <v>78.09</v>
      </c>
      <c r="DF6" s="36">
        <f t="shared" si="11"/>
        <v>78.010000000000005</v>
      </c>
      <c r="DG6" s="35" t="str">
        <f>IF(DG7="","",IF(DG7="-","【-】","【"&amp;SUBSTITUTE(TEXT(DG7,"#,##0.00"),"-","△")&amp;"】"))</f>
        <v>【89.82】</v>
      </c>
      <c r="DH6" s="36">
        <f>IF(DH7="",NA(),DH7)</f>
        <v>66.349999999999994</v>
      </c>
      <c r="DI6" s="36">
        <f t="shared" ref="DI6:DQ6" si="12">IF(DI7="",NA(),DI7)</f>
        <v>67.67</v>
      </c>
      <c r="DJ6" s="36">
        <f t="shared" si="12"/>
        <v>69.05</v>
      </c>
      <c r="DK6" s="36">
        <f t="shared" si="12"/>
        <v>69.98</v>
      </c>
      <c r="DL6" s="36">
        <f t="shared" si="12"/>
        <v>70.91</v>
      </c>
      <c r="DM6" s="36">
        <f t="shared" si="12"/>
        <v>48.3</v>
      </c>
      <c r="DN6" s="36">
        <f t="shared" si="12"/>
        <v>45.14</v>
      </c>
      <c r="DO6" s="36">
        <f t="shared" si="12"/>
        <v>45.85</v>
      </c>
      <c r="DP6" s="36">
        <f t="shared" si="12"/>
        <v>47.31</v>
      </c>
      <c r="DQ6" s="36">
        <f t="shared" si="12"/>
        <v>47.5</v>
      </c>
      <c r="DR6" s="35" t="str">
        <f>IF(DR7="","",IF(DR7="-","【-】","【"&amp;SUBSTITUTE(TEXT(DR7,"#,##0.00"),"-","△")&amp;"】"))</f>
        <v>【50.19】</v>
      </c>
      <c r="DS6" s="36">
        <f>IF(DS7="",NA(),DS7)</f>
        <v>18.02</v>
      </c>
      <c r="DT6" s="36">
        <f t="shared" ref="DT6:EB6" si="13">IF(DT7="",NA(),DT7)</f>
        <v>18.39</v>
      </c>
      <c r="DU6" s="36">
        <f t="shared" si="13"/>
        <v>18.55</v>
      </c>
      <c r="DV6" s="36">
        <f t="shared" si="13"/>
        <v>18.27</v>
      </c>
      <c r="DW6" s="36">
        <f t="shared" si="13"/>
        <v>21.49</v>
      </c>
      <c r="DX6" s="36">
        <f t="shared" si="13"/>
        <v>12.43</v>
      </c>
      <c r="DY6" s="36">
        <f t="shared" si="13"/>
        <v>13.58</v>
      </c>
      <c r="DZ6" s="36">
        <f t="shared" si="13"/>
        <v>14.13</v>
      </c>
      <c r="EA6" s="36">
        <f t="shared" si="13"/>
        <v>16.77</v>
      </c>
      <c r="EB6" s="36">
        <f t="shared" si="13"/>
        <v>17.399999999999999</v>
      </c>
      <c r="EC6" s="35" t="str">
        <f>IF(EC7="","",IF(EC7="-","【-】","【"&amp;SUBSTITUTE(TEXT(EC7,"#,##0.00"),"-","△")&amp;"】"))</f>
        <v>【20.63】</v>
      </c>
      <c r="ED6" s="36">
        <f>IF(ED7="",NA(),ED7)</f>
        <v>0.15</v>
      </c>
      <c r="EE6" s="36">
        <f t="shared" ref="EE6:EM6" si="14">IF(EE7="",NA(),EE7)</f>
        <v>0.61</v>
      </c>
      <c r="EF6" s="36">
        <f t="shared" si="14"/>
        <v>0.55000000000000004</v>
      </c>
      <c r="EG6" s="36">
        <f t="shared" si="14"/>
        <v>1.21</v>
      </c>
      <c r="EH6" s="36">
        <f t="shared" si="14"/>
        <v>0.06</v>
      </c>
      <c r="EI6" s="36">
        <f t="shared" si="14"/>
        <v>0.46</v>
      </c>
      <c r="EJ6" s="36">
        <f t="shared" si="14"/>
        <v>0.44</v>
      </c>
      <c r="EK6" s="36">
        <f t="shared" si="14"/>
        <v>0.52</v>
      </c>
      <c r="EL6" s="36">
        <f t="shared" si="14"/>
        <v>0.47</v>
      </c>
      <c r="EM6" s="36">
        <f t="shared" si="14"/>
        <v>0.4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243035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78.709999999999994</v>
      </c>
      <c r="P7" s="39">
        <v>100</v>
      </c>
      <c r="Q7" s="39">
        <v>2750</v>
      </c>
      <c r="R7" s="39">
        <v>6195</v>
      </c>
      <c r="S7" s="39">
        <v>15.74</v>
      </c>
      <c r="T7" s="39">
        <v>393.58</v>
      </c>
      <c r="U7" s="39">
        <v>6171</v>
      </c>
      <c r="V7" s="39">
        <v>15.72</v>
      </c>
      <c r="W7" s="39">
        <v>392.56</v>
      </c>
      <c r="X7" s="39">
        <v>91.29</v>
      </c>
      <c r="Y7" s="39">
        <v>98.27</v>
      </c>
      <c r="Z7" s="39">
        <v>98.29</v>
      </c>
      <c r="AA7" s="39">
        <v>98.84</v>
      </c>
      <c r="AB7" s="39">
        <v>101.53</v>
      </c>
      <c r="AC7" s="39">
        <v>107.95</v>
      </c>
      <c r="AD7" s="39">
        <v>104.47</v>
      </c>
      <c r="AE7" s="39">
        <v>103.81</v>
      </c>
      <c r="AF7" s="39">
        <v>104.35</v>
      </c>
      <c r="AG7" s="39">
        <v>105.34</v>
      </c>
      <c r="AH7" s="39">
        <v>110.27</v>
      </c>
      <c r="AI7" s="39">
        <v>9.91</v>
      </c>
      <c r="AJ7" s="39">
        <v>1.83</v>
      </c>
      <c r="AK7" s="39">
        <v>2.09</v>
      </c>
      <c r="AL7" s="39">
        <v>2.1</v>
      </c>
      <c r="AM7" s="39">
        <v>0</v>
      </c>
      <c r="AN7" s="39">
        <v>12.44</v>
      </c>
      <c r="AO7" s="39">
        <v>16.399999999999999</v>
      </c>
      <c r="AP7" s="39">
        <v>25.66</v>
      </c>
      <c r="AQ7" s="39">
        <v>21.69</v>
      </c>
      <c r="AR7" s="39">
        <v>24.04</v>
      </c>
      <c r="AS7" s="39">
        <v>1.1499999999999999</v>
      </c>
      <c r="AT7" s="39">
        <v>4342.92</v>
      </c>
      <c r="AU7" s="39">
        <v>7429.89</v>
      </c>
      <c r="AV7" s="39">
        <v>1778.47</v>
      </c>
      <c r="AW7" s="39">
        <v>649.02</v>
      </c>
      <c r="AX7" s="39">
        <v>322.77</v>
      </c>
      <c r="AY7" s="39">
        <v>371.89</v>
      </c>
      <c r="AZ7" s="39">
        <v>293.23</v>
      </c>
      <c r="BA7" s="39">
        <v>300.14</v>
      </c>
      <c r="BB7" s="39">
        <v>301.04000000000002</v>
      </c>
      <c r="BC7" s="39">
        <v>305.08</v>
      </c>
      <c r="BD7" s="39">
        <v>260.31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483.11</v>
      </c>
      <c r="BK7" s="39">
        <v>542.29999999999995</v>
      </c>
      <c r="BL7" s="39">
        <v>566.65</v>
      </c>
      <c r="BM7" s="39">
        <v>551.62</v>
      </c>
      <c r="BN7" s="39">
        <v>585.59</v>
      </c>
      <c r="BO7" s="39">
        <v>275.67</v>
      </c>
      <c r="BP7" s="39">
        <v>89.5</v>
      </c>
      <c r="BQ7" s="39">
        <v>96.46</v>
      </c>
      <c r="BR7" s="39">
        <v>96.63</v>
      </c>
      <c r="BS7" s="39">
        <v>96.67</v>
      </c>
      <c r="BT7" s="39">
        <v>91.04</v>
      </c>
      <c r="BU7" s="39">
        <v>93.28</v>
      </c>
      <c r="BV7" s="39">
        <v>87.51</v>
      </c>
      <c r="BW7" s="39">
        <v>84.77</v>
      </c>
      <c r="BX7" s="39">
        <v>87.11</v>
      </c>
      <c r="BY7" s="39">
        <v>82.78</v>
      </c>
      <c r="BZ7" s="39">
        <v>100.05</v>
      </c>
      <c r="CA7" s="39">
        <v>188.69</v>
      </c>
      <c r="CB7" s="39">
        <v>174.37</v>
      </c>
      <c r="CC7" s="39">
        <v>175.77</v>
      </c>
      <c r="CD7" s="39">
        <v>178.51</v>
      </c>
      <c r="CE7" s="39">
        <v>172.78</v>
      </c>
      <c r="CF7" s="39">
        <v>208.29</v>
      </c>
      <c r="CG7" s="39">
        <v>218.42</v>
      </c>
      <c r="CH7" s="39">
        <v>227.27</v>
      </c>
      <c r="CI7" s="39">
        <v>223.98</v>
      </c>
      <c r="CJ7" s="39">
        <v>225.09</v>
      </c>
      <c r="CK7" s="39">
        <v>166.4</v>
      </c>
      <c r="CL7" s="39">
        <v>54.91</v>
      </c>
      <c r="CM7" s="39">
        <v>53.2</v>
      </c>
      <c r="CN7" s="39">
        <v>55.36</v>
      </c>
      <c r="CO7" s="39">
        <v>54.45</v>
      </c>
      <c r="CP7" s="39">
        <v>56.18</v>
      </c>
      <c r="CQ7" s="39">
        <v>49.32</v>
      </c>
      <c r="CR7" s="39">
        <v>50.24</v>
      </c>
      <c r="CS7" s="39">
        <v>50.29</v>
      </c>
      <c r="CT7" s="39">
        <v>49.64</v>
      </c>
      <c r="CU7" s="39">
        <v>49.38</v>
      </c>
      <c r="CV7" s="39">
        <v>60.69</v>
      </c>
      <c r="CW7" s="39">
        <v>93.62</v>
      </c>
      <c r="CX7" s="39">
        <v>95.72</v>
      </c>
      <c r="CY7" s="39">
        <v>93.5</v>
      </c>
      <c r="CZ7" s="39">
        <v>91.86</v>
      </c>
      <c r="DA7" s="39">
        <v>93.47</v>
      </c>
      <c r="DB7" s="39">
        <v>79.34</v>
      </c>
      <c r="DC7" s="39">
        <v>78.650000000000006</v>
      </c>
      <c r="DD7" s="39">
        <v>77.73</v>
      </c>
      <c r="DE7" s="39">
        <v>78.09</v>
      </c>
      <c r="DF7" s="39">
        <v>78.010000000000005</v>
      </c>
      <c r="DG7" s="39">
        <v>89.82</v>
      </c>
      <c r="DH7" s="39">
        <v>66.349999999999994</v>
      </c>
      <c r="DI7" s="39">
        <v>67.67</v>
      </c>
      <c r="DJ7" s="39">
        <v>69.05</v>
      </c>
      <c r="DK7" s="39">
        <v>69.98</v>
      </c>
      <c r="DL7" s="39">
        <v>70.91</v>
      </c>
      <c r="DM7" s="39">
        <v>48.3</v>
      </c>
      <c r="DN7" s="39">
        <v>45.14</v>
      </c>
      <c r="DO7" s="39">
        <v>45.85</v>
      </c>
      <c r="DP7" s="39">
        <v>47.31</v>
      </c>
      <c r="DQ7" s="39">
        <v>47.5</v>
      </c>
      <c r="DR7" s="39">
        <v>50.19</v>
      </c>
      <c r="DS7" s="39">
        <v>18.02</v>
      </c>
      <c r="DT7" s="39">
        <v>18.39</v>
      </c>
      <c r="DU7" s="39">
        <v>18.55</v>
      </c>
      <c r="DV7" s="39">
        <v>18.27</v>
      </c>
      <c r="DW7" s="39">
        <v>21.49</v>
      </c>
      <c r="DX7" s="39">
        <v>12.43</v>
      </c>
      <c r="DY7" s="39">
        <v>13.58</v>
      </c>
      <c r="DZ7" s="39">
        <v>14.13</v>
      </c>
      <c r="EA7" s="39">
        <v>16.77</v>
      </c>
      <c r="EB7" s="39">
        <v>17.399999999999999</v>
      </c>
      <c r="EC7" s="39">
        <v>20.63</v>
      </c>
      <c r="ED7" s="39">
        <v>0.15</v>
      </c>
      <c r="EE7" s="39">
        <v>0.61</v>
      </c>
      <c r="EF7" s="39">
        <v>0.55000000000000004</v>
      </c>
      <c r="EG7" s="39">
        <v>1.21</v>
      </c>
      <c r="EH7" s="39">
        <v>0.06</v>
      </c>
      <c r="EI7" s="39">
        <v>0.46</v>
      </c>
      <c r="EJ7" s="39">
        <v>0.44</v>
      </c>
      <c r="EK7" s="39">
        <v>0.52</v>
      </c>
      <c r="EL7" s="39">
        <v>0.47</v>
      </c>
      <c r="EM7" s="39">
        <v>0.4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kisosaki</cp:lastModifiedBy>
  <cp:lastPrinted>2022-02-15T23:48:25Z</cp:lastPrinted>
  <dcterms:created xsi:type="dcterms:W3CDTF">2021-12-03T06:52:11Z</dcterms:created>
  <dcterms:modified xsi:type="dcterms:W3CDTF">2022-02-16T02:54:56Z</dcterms:modified>
  <cp:category/>
</cp:coreProperties>
</file>