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2.01.18 経営比較分析表\分析表\"/>
    </mc:Choice>
  </mc:AlternateContent>
  <xr:revisionPtr revIDLastSave="0" documentId="13_ncr:1_{5597D140-2D74-4D02-9EC9-4056938DCA07}" xr6:coauthVersionLast="36" xr6:coauthVersionMax="36" xr10:uidLastSave="{00000000-0000-0000-0000-000000000000}"/>
  <workbookProtection workbookAlgorithmName="SHA-512" workbookHashValue="pzdpMvwbLMJTWrbtor1j9/ulHgphz8ub9IYhEPOYJvOh69HvLwrQULPmJfkpcCMvOftS2OUI3yb05LNNfTGxWg==" workbookSaltValue="jnTpV+Er3ved/w7OeyPuc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W10" i="4"/>
  <c r="I10" i="4"/>
  <c r="BB8" i="4"/>
  <c r="AT8" i="4"/>
  <c r="W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<sst xmlns="http://schemas.openxmlformats.org/spreadsheetml/2006/main" count="228" uniqueCount="113">
  <si>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</si>
  <si>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</si>
  <si>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</si>
  <si>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</si>
  <si>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</si>
  <si>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</si>
  <si>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</si>
  <si>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</si>
  <si>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</si>
  <si>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</si>
  <si>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</si>
  <si>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</si>
  <si>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</si>
  <si>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</si>
  <si>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</si>
  <si>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</si>
  <si>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</si>
  <si>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</si>
  <si>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</si>
  <si>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</si>
  <si>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</si>
  <si>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</si>
  <si>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</si>
  <si>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</si>
  <si>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</si>
  <si>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</si>
  <si>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</si>
  <si>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</si>
  <si>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</si>
  <si>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</si>
  <si>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</si>
  <si>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</si>
  <si>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</si>
  <si>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</si>
  <si>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</si>
  <si>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</si>
  <si>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</si>
  <si>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</si>
  <si>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</si>
  <si>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</si>
  <si>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</si>
  <si>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</si>
  <si>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</si>
  <si>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</si>
  <si>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</si>
  <si>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</si>
  <si>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</si>
  <si>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</si>
  <si>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</si>
  <si>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</si>
  <si>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</si>
  <si>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</si>
  <si>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</si>
  <si>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</si>
  <si>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</si>
  <si>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</si>
  <si>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</si>
  <si>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</si>
  <si>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</si>
  <si>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</si>
  <si>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</si>
  <si>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</si>
  <si>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</si>
  <si>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</si>
  <si>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</si>
  <si>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</si>
  <si>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</si>
  <si>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</si>
  <si>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</si>
  <si>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</si>
  <si>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</si>
  <si>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</si>
  <si>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</si>
  <si>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</si>
  <si>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</si>
  <si>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</si>
  <si>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</si>
  <si>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</si>
  <si>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</si>
  <si>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</si>
  <si>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</si>
  <si>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</si>
  <si>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</si>
  <si>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</si>
  <si>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</si>
  <si>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</si>
  <si>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</si>
  <si>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</si>
  <si>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</si>
  <si>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</si>
  <si>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</si>
  <si>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</si>
  <si>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</si>
  <si>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</si>
  <si>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</si>
  <si>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</si>
  <si>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</si>
  <si>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</si>
  <si>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</si>
  <si>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</si>
  <si>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</si>
  <si>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</si>
  <si>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</si>
  <si>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</si>
  <si>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</si>
  <si>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</si>
  <si>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</si>
  <si>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</si>
  <si>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</si>
  <si>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</si>
  <si>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有形固定資産減価償却率が類似団体や全国平均と比べて高くなっていることから、施設の老朽化が進んでいるといえます。策定した更新計画に基づき今後順次施設の更新を行っていきます。令和2年度は長谷加圧ポンプ所の更新や南部加圧ポンプの更新工事等を行いました。
</t>
    <rPh sb="0" eb="2">
      <t>ユウケイ</t>
    </rPh>
    <rPh sb="2" eb="4">
      <t>コテイ</t>
    </rPh>
    <rPh sb="4" eb="6">
      <t>シサン</t>
    </rPh>
    <rPh sb="6" eb="8">
      <t>ゲンカ</t>
    </rPh>
    <rPh sb="8" eb="10">
      <t>ショウキャク</t>
    </rPh>
    <rPh sb="10" eb="11">
      <t>リツ</t>
    </rPh>
    <rPh sb="12" eb="14">
      <t>ルイジ</t>
    </rPh>
    <rPh sb="14" eb="16">
      <t>ダンタイ</t>
    </rPh>
    <rPh sb="17" eb="19">
      <t>ゼンコク</t>
    </rPh>
    <rPh sb="19" eb="21">
      <t>ヘイキン</t>
    </rPh>
    <rPh sb="22" eb="23">
      <t>クラ</t>
    </rPh>
    <rPh sb="25" eb="26">
      <t>タカ</t>
    </rPh>
    <rPh sb="37" eb="39">
      <t>シセツ</t>
    </rPh>
    <rPh sb="40" eb="43">
      <t>ロウキュウカ</t>
    </rPh>
    <rPh sb="44" eb="45">
      <t>スス</t>
    </rPh>
    <rPh sb="55" eb="57">
      <t>サクテイ</t>
    </rPh>
    <rPh sb="59" eb="61">
      <t>コウシン</t>
    </rPh>
    <rPh sb="61" eb="63">
      <t>ケイカク</t>
    </rPh>
    <rPh sb="64" eb="65">
      <t>モト</t>
    </rPh>
    <rPh sb="67" eb="69">
      <t>コンゴ</t>
    </rPh>
    <rPh sb="69" eb="71">
      <t>ジュンジ</t>
    </rPh>
    <rPh sb="71" eb="73">
      <t>シセツ</t>
    </rPh>
    <rPh sb="74" eb="76">
      <t>コウシン</t>
    </rPh>
    <rPh sb="77" eb="78">
      <t>オコナ</t>
    </rPh>
    <rPh sb="85" eb="87">
      <t>レイワ</t>
    </rPh>
    <rPh sb="88" eb="90">
      <t>ネンド</t>
    </rPh>
    <rPh sb="91" eb="93">
      <t>ハセ</t>
    </rPh>
    <rPh sb="93" eb="95">
      <t>カアツ</t>
    </rPh>
    <rPh sb="98" eb="99">
      <t>ショ</t>
    </rPh>
    <rPh sb="100" eb="102">
      <t>コウシン</t>
    </rPh>
    <rPh sb="103" eb="105">
      <t>ナンブ</t>
    </rPh>
    <rPh sb="105" eb="107">
      <t>カアツ</t>
    </rPh>
    <rPh sb="111" eb="113">
      <t>コウシン</t>
    </rPh>
    <rPh sb="113" eb="115">
      <t>コウジ</t>
    </rPh>
    <rPh sb="115" eb="116">
      <t>トウ</t>
    </rPh>
    <rPh sb="117" eb="118">
      <t>オコナ</t>
    </rPh>
    <phoneticPr fontId="4"/>
  </si>
  <si>
    <t>現在のところ健全な経営ができていますが、今後も大規模更新工事が続くため、減価償却費の増大や企業債の発行に伴う償還金、起債残高の増加が見込まれます。
また、人口減少に伴う給水収益の減少も考えられるため、維持管理費の削減等に努めながら経営と投資のバランスを図り、健全な経営を目指していきます。</t>
    <rPh sb="0" eb="2">
      <t>ゲンザイ</t>
    </rPh>
    <rPh sb="6" eb="8">
      <t>ケンゼン</t>
    </rPh>
    <rPh sb="9" eb="11">
      <t>ケイエイ</t>
    </rPh>
    <rPh sb="20" eb="22">
      <t>コンゴ</t>
    </rPh>
    <rPh sb="23" eb="26">
      <t>ダイキボ</t>
    </rPh>
    <rPh sb="26" eb="28">
      <t>コウシン</t>
    </rPh>
    <rPh sb="28" eb="30">
      <t>コウジ</t>
    </rPh>
    <rPh sb="31" eb="32">
      <t>ツヅ</t>
    </rPh>
    <rPh sb="36" eb="41">
      <t>ゲンカショウキャクヒ</t>
    </rPh>
    <rPh sb="42" eb="44">
      <t>ゾウダイ</t>
    </rPh>
    <rPh sb="45" eb="47">
      <t>キギョウ</t>
    </rPh>
    <rPh sb="47" eb="48">
      <t>サイ</t>
    </rPh>
    <rPh sb="49" eb="51">
      <t>ハッコウ</t>
    </rPh>
    <rPh sb="52" eb="53">
      <t>トモナ</t>
    </rPh>
    <rPh sb="54" eb="57">
      <t>ショウカンキン</t>
    </rPh>
    <rPh sb="58" eb="60">
      <t>キサイ</t>
    </rPh>
    <rPh sb="60" eb="62">
      <t>ザンダカ</t>
    </rPh>
    <rPh sb="63" eb="65">
      <t>ゾウカ</t>
    </rPh>
    <rPh sb="66" eb="68">
      <t>ミコ</t>
    </rPh>
    <rPh sb="77" eb="79">
      <t>ジンコウ</t>
    </rPh>
    <rPh sb="79" eb="81">
      <t>ゲンショウ</t>
    </rPh>
    <rPh sb="82" eb="83">
      <t>トモナ</t>
    </rPh>
    <rPh sb="84" eb="86">
      <t>キュウスイ</t>
    </rPh>
    <rPh sb="86" eb="88">
      <t>シュウエキ</t>
    </rPh>
    <rPh sb="89" eb="91">
      <t>ゲンショウ</t>
    </rPh>
    <rPh sb="92" eb="93">
      <t>カンガ</t>
    </rPh>
    <rPh sb="100" eb="102">
      <t>イジ</t>
    </rPh>
    <rPh sb="102" eb="105">
      <t>カンリヒ</t>
    </rPh>
    <rPh sb="106" eb="108">
      <t>サクゲン</t>
    </rPh>
    <rPh sb="108" eb="109">
      <t>トウ</t>
    </rPh>
    <rPh sb="110" eb="111">
      <t>ツト</t>
    </rPh>
    <rPh sb="115" eb="117">
      <t>ケイエイ</t>
    </rPh>
    <rPh sb="118" eb="120">
      <t>トウシ</t>
    </rPh>
    <rPh sb="126" eb="127">
      <t>ハカ</t>
    </rPh>
    <rPh sb="129" eb="131">
      <t>ケンゼン</t>
    </rPh>
    <rPh sb="132" eb="134">
      <t>ケイエイ</t>
    </rPh>
    <rPh sb="135" eb="137">
      <t>メザ</t>
    </rPh>
    <phoneticPr fontId="4"/>
  </si>
  <si>
    <t>経常収支比率が100％を超えており、累積欠損金もなく、流動比率も高いことから健全な経営ができています。
企業債残高対給水収益比率が高くなっているのは、令和2年度において新型コロナウイルス感染拡大への支援策として半年間基本料金を免除したことに伴い、給水収益の一部を一般会計からの補助金として収入したことによるものです。ただし、今後も大規模施設改修に伴う起債借入額が増加することが見込まれるため、注意していく必要があります。
料金回収率が前年に比べ下がっているのも、上記理由により給水収益が減少したことに伴い供給単価が下がったことによるものです。給水原価は類似団体よりも低い水準にありますが全国平均よりは高くなっており、今後も経費削減を進めていく必要があります。
有収水量は少しずつですが年々上昇しています。今後も漏水調査等を行い有収率の維持向上に努めます。</t>
    <rPh sb="0" eb="2">
      <t>ケイジョウ</t>
    </rPh>
    <rPh sb="2" eb="4">
      <t>シュウシ</t>
    </rPh>
    <rPh sb="4" eb="6">
      <t>ヒリツ</t>
    </rPh>
    <rPh sb="12" eb="13">
      <t>コ</t>
    </rPh>
    <rPh sb="211" eb="213">
      <t>リョウキン</t>
    </rPh>
    <rPh sb="213" eb="215">
      <t>カイシュウ</t>
    </rPh>
    <rPh sb="215" eb="216">
      <t>リツ</t>
    </rPh>
    <rPh sb="217" eb="219">
      <t>ゼンネン</t>
    </rPh>
    <rPh sb="220" eb="221">
      <t>クラ</t>
    </rPh>
    <rPh sb="222" eb="223">
      <t>サ</t>
    </rPh>
    <rPh sb="231" eb="233">
      <t>ジョウキ</t>
    </rPh>
    <rPh sb="233" eb="235">
      <t>リユウ</t>
    </rPh>
    <rPh sb="238" eb="240">
      <t>キュウスイ</t>
    </rPh>
    <rPh sb="240" eb="242">
      <t>シュウエキ</t>
    </rPh>
    <rPh sb="243" eb="245">
      <t>ゲンショウ</t>
    </rPh>
    <rPh sb="250" eb="251">
      <t>トモナ</t>
    </rPh>
    <rPh sb="252" eb="254">
      <t>キョウキュウ</t>
    </rPh>
    <rPh sb="254" eb="256">
      <t>タンカ</t>
    </rPh>
    <rPh sb="257" eb="258">
      <t>サ</t>
    </rPh>
    <rPh sb="271" eb="273">
      <t>キュウスイ</t>
    </rPh>
    <rPh sb="273" eb="275">
      <t>ゲンカ</t>
    </rPh>
    <rPh sb="276" eb="278">
      <t>ルイジ</t>
    </rPh>
    <rPh sb="278" eb="280">
      <t>ダンタイ</t>
    </rPh>
    <rPh sb="283" eb="284">
      <t>ヒク</t>
    </rPh>
    <rPh sb="285" eb="287">
      <t>スイジュン</t>
    </rPh>
    <rPh sb="293" eb="295">
      <t>ゼンコク</t>
    </rPh>
    <rPh sb="295" eb="297">
      <t>ヘイキン</t>
    </rPh>
    <rPh sb="300" eb="301">
      <t>タカ</t>
    </rPh>
    <rPh sb="308" eb="310">
      <t>コンゴ</t>
    </rPh>
    <rPh sb="311" eb="313">
      <t>ケイヒ</t>
    </rPh>
    <rPh sb="313" eb="315">
      <t>サクゲン</t>
    </rPh>
    <rPh sb="316" eb="317">
      <t>スス</t>
    </rPh>
    <rPh sb="321" eb="323">
      <t>ヒツヨウ</t>
    </rPh>
    <rPh sb="330" eb="332">
      <t>ユウシュウ</t>
    </rPh>
    <rPh sb="332" eb="334">
      <t>スイリョウ</t>
    </rPh>
    <rPh sb="335" eb="336">
      <t>スコ</t>
    </rPh>
    <rPh sb="342" eb="344">
      <t>ネンネン</t>
    </rPh>
    <rPh sb="344" eb="346">
      <t>ジョウショウ</t>
    </rPh>
    <rPh sb="352" eb="354">
      <t>コンゴ</t>
    </rPh>
    <rPh sb="355" eb="357">
      <t>ロウスイ</t>
    </rPh>
    <rPh sb="357" eb="359">
      <t>チョウサ</t>
    </rPh>
    <rPh sb="359" eb="360">
      <t>トウ</t>
    </rPh>
    <rPh sb="361" eb="362">
      <t>オコナ</t>
    </rPh>
    <rPh sb="363" eb="366">
      <t>ユウシュウリツ</t>
    </rPh>
    <rPh sb="367" eb="369">
      <t>イジ</t>
    </rPh>
    <rPh sb="369" eb="371">
      <t>コウジョウ</t>
    </rPh>
    <rPh sb="372" eb="37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</si>
</sst>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0.75</c:v>
                </c:pt>
                <c:pt idx="1">
                  <c:v>1.0900000000000001</c:v>
                </c:pt>
                <c:pt idx="2">
                  <c:v>0.09</c:v>
                </c:pt>
                <c:pt idx="3">
                  <c:v>0.1</c:v>
                </c:pt>
                <c:pt idx="4">
                  <c:v>1.4</c:v>
                </c:pt>
              </c:numCache>
            </c:numRef>
          </c:val>
          <c:extLst>
            <c:ext xmlns:c16="http://schemas.microsoft.com/office/drawing/2014/chart" uri="{C3380CC4-5D6E-409C-BE32-E72D297353CC}">
              <c16:uniqueId val="{00000000-743F-475D-83EA-94EEB77ACB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743F-475D-83EA-94EEB77ACB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64.62</c:v>
                </c:pt>
                <c:pt idx="1">
                  <c:v>63.5</c:v>
                </c:pt>
                <c:pt idx="2">
                  <c:v>61.41</c:v>
                </c:pt>
                <c:pt idx="3">
                  <c:v>59.2</c:v>
                </c:pt>
                <c:pt idx="4">
                  <c:v>61.03</c:v>
                </c:pt>
              </c:numCache>
            </c:numRef>
          </c:val>
          <c:extLst>
            <c:ext xmlns:c16="http://schemas.microsoft.com/office/drawing/2014/chart" uri="{C3380CC4-5D6E-409C-BE32-E72D297353CC}">
              <c16:uniqueId val="{00000000-7AB6-4573-9CDB-32312BBBD1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7AB6-4573-9CDB-32312BBBD1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86.33</c:v>
                </c:pt>
                <c:pt idx="1">
                  <c:v>88.64</c:v>
                </c:pt>
                <c:pt idx="2">
                  <c:v>89.42</c:v>
                </c:pt>
                <c:pt idx="3">
                  <c:v>90.81</c:v>
                </c:pt>
                <c:pt idx="4">
                  <c:v>91.01</c:v>
                </c:pt>
              </c:numCache>
            </c:numRef>
          </c:val>
          <c:extLst>
            <c:ext xmlns:c16="http://schemas.microsoft.com/office/drawing/2014/chart" uri="{C3380CC4-5D6E-409C-BE32-E72D297353CC}">
              <c16:uniqueId val="{00000000-54E9-486D-852F-5D93A034AA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54E9-486D-852F-5D93A034AA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107.33</c:v>
                </c:pt>
                <c:pt idx="1">
                  <c:v>108.45</c:v>
                </c:pt>
                <c:pt idx="2">
                  <c:v>111.71</c:v>
                </c:pt>
                <c:pt idx="3">
                  <c:v>109.33</c:v>
                </c:pt>
                <c:pt idx="4">
                  <c:v>115.26</c:v>
                </c:pt>
              </c:numCache>
            </c:numRef>
          </c:val>
          <c:extLst>
            <c:ext xmlns:c16="http://schemas.microsoft.com/office/drawing/2014/chart" uri="{C3380CC4-5D6E-409C-BE32-E72D297353CC}">
              <c16:uniqueId val="{00000000-29D6-429F-9960-4C0AE216BE1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29D6-429F-9960-4C0AE216BE1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49.49</c:v>
                </c:pt>
                <c:pt idx="1">
                  <c:v>51.58</c:v>
                </c:pt>
                <c:pt idx="2">
                  <c:v>51.25</c:v>
                </c:pt>
                <c:pt idx="3">
                  <c:v>52.59</c:v>
                </c:pt>
                <c:pt idx="4">
                  <c:v>51.01</c:v>
                </c:pt>
              </c:numCache>
            </c:numRef>
          </c:val>
          <c:extLst>
            <c:ext xmlns:c16="http://schemas.microsoft.com/office/drawing/2014/chart" uri="{C3380CC4-5D6E-409C-BE32-E72D297353CC}">
              <c16:uniqueId val="{00000000-B355-475E-B353-B21AE40BA9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B355-475E-B353-B21AE40BA9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0.56999999999999995</c:v>
                </c:pt>
                <c:pt idx="1">
                  <c:v>0.56999999999999995</c:v>
                </c:pt>
                <c:pt idx="2">
                  <c:v>0.56999999999999995</c:v>
                </c:pt>
                <c:pt idx="3">
                  <c:v>0.56999999999999995</c:v>
                </c:pt>
                <c:pt idx="4">
                  <c:v>0.56000000000000005</c:v>
                </c:pt>
              </c:numCache>
            </c:numRef>
          </c:val>
          <c:extLst>
            <c:ext xmlns:c16="http://schemas.microsoft.com/office/drawing/2014/chart" uri="{C3380CC4-5D6E-409C-BE32-E72D297353CC}">
              <c16:uniqueId val="{00000000-F707-4C22-90BA-DC43A130DA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F707-4C22-90BA-DC43A130DA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F8-43A7-9F5E-772915EB55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53F8-43A7-9F5E-772915EB55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624.70000000000005</c:v>
                </c:pt>
                <c:pt idx="1">
                  <c:v>391.54</c:v>
                </c:pt>
                <c:pt idx="2">
                  <c:v>871.77</c:v>
                </c:pt>
                <c:pt idx="3">
                  <c:v>537.17999999999995</c:v>
                </c:pt>
                <c:pt idx="4">
                  <c:v>518.12</c:v>
                </c:pt>
              </c:numCache>
            </c:numRef>
          </c:val>
          <c:extLst>
            <c:ext xmlns:c16="http://schemas.microsoft.com/office/drawing/2014/chart" uri="{C3380CC4-5D6E-409C-BE32-E72D297353CC}">
              <c16:uniqueId val="{00000000-CDD9-402D-8AB8-85DA72ECD3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CDD9-402D-8AB8-85DA72ECD3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618.57000000000005</c:v>
                </c:pt>
                <c:pt idx="1">
                  <c:v>584.53</c:v>
                </c:pt>
                <c:pt idx="2">
                  <c:v>591.52</c:v>
                </c:pt>
                <c:pt idx="3">
                  <c:v>611.16</c:v>
                </c:pt>
                <c:pt idx="4">
                  <c:v>811.72</c:v>
                </c:pt>
              </c:numCache>
            </c:numRef>
          </c:val>
          <c:extLst>
            <c:ext xmlns:c16="http://schemas.microsoft.com/office/drawing/2014/chart" uri="{C3380CC4-5D6E-409C-BE32-E72D297353CC}">
              <c16:uniqueId val="{00000000-D13E-4B8A-9C73-44A587FB4A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D13E-4B8A-9C73-44A587FB4A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98.01</c:v>
                </c:pt>
                <c:pt idx="1">
                  <c:v>108.64</c:v>
                </c:pt>
                <c:pt idx="2">
                  <c:v>112.63</c:v>
                </c:pt>
                <c:pt idx="3">
                  <c:v>109.89</c:v>
                </c:pt>
                <c:pt idx="4">
                  <c:v>92.68</c:v>
                </c:pt>
              </c:numCache>
            </c:numRef>
          </c:val>
          <c:extLst>
            <c:ext xmlns:c16="http://schemas.microsoft.com/office/drawing/2014/chart" uri="{C3380CC4-5D6E-409C-BE32-E72D297353CC}">
              <c16:uniqueId val="{00000000-D247-46D0-8AFA-DACACC2634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D247-46D0-8AFA-DACACC2634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183.56</c:v>
                </c:pt>
                <c:pt idx="1">
                  <c:v>178.94</c:v>
                </c:pt>
                <c:pt idx="2">
                  <c:v>174.52</c:v>
                </c:pt>
                <c:pt idx="3">
                  <c:v>179.11</c:v>
                </c:pt>
                <c:pt idx="4">
                  <c:v>168.05</c:v>
                </c:pt>
              </c:numCache>
            </c:numRef>
          </c:val>
          <c:extLst>
            <c:ext xmlns:c16="http://schemas.microsoft.com/office/drawing/2014/chart" uri="{C3380CC4-5D6E-409C-BE32-E72D297353CC}">
              <c16:uniqueId val="{00000000-0EBE-459A-93B5-4EE809D2911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0EBE-459A-93B5-4EE809D2911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4" zoomScale="90" zoomScaleNormal="90" workbookViewId="0">
      <selection activeCell="BK5" sqref="B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多気町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14346</v>
      </c>
      <c r="AM8" s="61"/>
      <c r="AN8" s="61"/>
      <c r="AO8" s="61"/>
      <c r="AP8" s="61"/>
      <c r="AQ8" s="61"/>
      <c r="AR8" s="61"/>
      <c r="AS8" s="61"/>
      <c r="AT8" s="52">
        <f>データ!$S$6</f>
        <v>103.06</v>
      </c>
      <c r="AU8" s="53"/>
      <c r="AV8" s="53"/>
      <c r="AW8" s="53"/>
      <c r="AX8" s="53"/>
      <c r="AY8" s="53"/>
      <c r="AZ8" s="53"/>
      <c r="BA8" s="53"/>
      <c r="BB8" s="54">
        <f>データ!$T$6</f>
        <v>139.19999999999999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58.09</v>
      </c>
      <c r="J10" s="53"/>
      <c r="K10" s="53"/>
      <c r="L10" s="53"/>
      <c r="M10" s="53"/>
      <c r="N10" s="53"/>
      <c r="O10" s="64"/>
      <c r="P10" s="54">
        <f>データ!$P$6</f>
        <v>98.6</v>
      </c>
      <c r="Q10" s="54"/>
      <c r="R10" s="54"/>
      <c r="S10" s="54"/>
      <c r="T10" s="54"/>
      <c r="U10" s="54"/>
      <c r="V10" s="54"/>
      <c r="W10" s="61">
        <f>データ!$Q$6</f>
        <v>3300</v>
      </c>
      <c r="X10" s="61"/>
      <c r="Y10" s="61"/>
      <c r="Z10" s="61"/>
      <c r="AA10" s="61"/>
      <c r="AB10" s="61"/>
      <c r="AC10" s="61"/>
      <c r="AD10" s="2"/>
      <c r="AE10" s="2"/>
      <c r="AF10" s="2"/>
      <c r="AG10" s="2"/>
      <c r="AH10" s="4"/>
      <c r="AI10" s="4"/>
      <c r="AJ10" s="4"/>
      <c r="AK10" s="4"/>
      <c r="AL10" s="61">
        <f>データ!$U$6</f>
        <v>13981</v>
      </c>
      <c r="AM10" s="61"/>
      <c r="AN10" s="61"/>
      <c r="AO10" s="61"/>
      <c r="AP10" s="61"/>
      <c r="AQ10" s="61"/>
      <c r="AR10" s="61"/>
      <c r="AS10" s="61"/>
      <c r="AT10" s="52">
        <f>データ!$V$6</f>
        <v>31.66</v>
      </c>
      <c r="AU10" s="53"/>
      <c r="AV10" s="53"/>
      <c r="AW10" s="53"/>
      <c r="AX10" s="53"/>
      <c r="AY10" s="53"/>
      <c r="AZ10" s="53"/>
      <c r="BA10" s="53"/>
      <c r="BB10" s="54">
        <f>データ!$W$6</f>
        <v>441.6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UD+YWV4GAg09KK6qEg0Tlym/8D5n09xGx60X6NabmsO4tSDGTQnSDlPeIUHfKRCM+Lf+QGTzIEsxLkppCpNKfg==" saltValue="GeJOosBmvX2LhojaAuEa7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244414</v>
      </c>
      <c r="D6" s="34">
        <f t="shared" si="3"/>
        <v>46</v>
      </c>
      <c r="E6" s="34">
        <f t="shared" si="3"/>
        <v>1</v>
      </c>
      <c r="F6" s="34">
        <f t="shared" si="3"/>
        <v>0</v>
      </c>
      <c r="G6" s="34">
        <f t="shared" si="3"/>
        <v>1</v>
      </c>
      <c r="H6" s="34" t="str">
        <f t="shared" si="3"/>
        <v>三重県　多気町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58.09</v>
      </c>
      <c r="P6" s="35">
        <f t="shared" si="3"/>
        <v>98.6</v>
      </c>
      <c r="Q6" s="35">
        <f t="shared" si="3"/>
        <v>3300</v>
      </c>
      <c r="R6" s="35">
        <f t="shared" si="3"/>
        <v>14346</v>
      </c>
      <c r="S6" s="35">
        <f t="shared" si="3"/>
        <v>103.06</v>
      </c>
      <c r="T6" s="35">
        <f t="shared" si="3"/>
        <v>139.19999999999999</v>
      </c>
      <c r="U6" s="35">
        <f t="shared" si="3"/>
        <v>13981</v>
      </c>
      <c r="V6" s="35">
        <f t="shared" si="3"/>
        <v>31.66</v>
      </c>
      <c r="W6" s="35">
        <f t="shared" si="3"/>
        <v>441.6</v>
      </c>
      <c r="X6" s="36">
        <f>IF(X7="",NA(),X7)</f>
        <v>107.33</v>
      </c>
      <c r="Y6" s="36">
        <f t="shared" ref="Y6:AG6" si="4">IF(Y7="",NA(),Y7)</f>
        <v>108.45</v>
      </c>
      <c r="Z6" s="36">
        <f t="shared" si="4"/>
        <v>111.71</v>
      </c>
      <c r="AA6" s="36">
        <f t="shared" si="4"/>
        <v>109.33</v>
      </c>
      <c r="AB6" s="36">
        <f t="shared" si="4"/>
        <v>115.26</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624.70000000000005</v>
      </c>
      <c r="AU6" s="36">
        <f t="shared" ref="AU6:BC6" si="6">IF(AU7="",NA(),AU7)</f>
        <v>391.54</v>
      </c>
      <c r="AV6" s="36">
        <f t="shared" si="6"/>
        <v>871.77</v>
      </c>
      <c r="AW6" s="36">
        <f t="shared" si="6"/>
        <v>537.17999999999995</v>
      </c>
      <c r="AX6" s="36">
        <f t="shared" si="6"/>
        <v>518.12</v>
      </c>
      <c r="AY6" s="36">
        <f t="shared" si="6"/>
        <v>388.67</v>
      </c>
      <c r="AZ6" s="36">
        <f t="shared" si="6"/>
        <v>355.27</v>
      </c>
      <c r="BA6" s="36">
        <f t="shared" si="6"/>
        <v>359.7</v>
      </c>
      <c r="BB6" s="36">
        <f t="shared" si="6"/>
        <v>362.93</v>
      </c>
      <c r="BC6" s="36">
        <f t="shared" si="6"/>
        <v>371.81</v>
      </c>
      <c r="BD6" s="35" t="str">
        <f>IF(BD7="","",IF(BD7="-","【-】","【"&amp;SUBSTITUTE(TEXT(BD7,"#,##0.00"),"-","△")&amp;"】"))</f>
        <v>【260.31】</v>
      </c>
      <c r="BE6" s="36">
        <f>IF(BE7="",NA(),BE7)</f>
        <v>618.57000000000005</v>
      </c>
      <c r="BF6" s="36">
        <f t="shared" ref="BF6:BN6" si="7">IF(BF7="",NA(),BF7)</f>
        <v>584.53</v>
      </c>
      <c r="BG6" s="36">
        <f t="shared" si="7"/>
        <v>591.52</v>
      </c>
      <c r="BH6" s="36">
        <f t="shared" si="7"/>
        <v>611.16</v>
      </c>
      <c r="BI6" s="36">
        <f t="shared" si="7"/>
        <v>811.72</v>
      </c>
      <c r="BJ6" s="36">
        <f t="shared" si="7"/>
        <v>422.5</v>
      </c>
      <c r="BK6" s="36">
        <f t="shared" si="7"/>
        <v>458.27</v>
      </c>
      <c r="BL6" s="36">
        <f t="shared" si="7"/>
        <v>447.01</v>
      </c>
      <c r="BM6" s="36">
        <f t="shared" si="7"/>
        <v>439.05</v>
      </c>
      <c r="BN6" s="36">
        <f t="shared" si="7"/>
        <v>465.85</v>
      </c>
      <c r="BO6" s="35" t="str">
        <f>IF(BO7="","",IF(BO7="-","【-】","【"&amp;SUBSTITUTE(TEXT(BO7,"#,##0.00"),"-","△")&amp;"】"))</f>
        <v>【275.67】</v>
      </c>
      <c r="BP6" s="36">
        <f>IF(BP7="",NA(),BP7)</f>
        <v>98.01</v>
      </c>
      <c r="BQ6" s="36">
        <f t="shared" ref="BQ6:BY6" si="8">IF(BQ7="",NA(),BQ7)</f>
        <v>108.64</v>
      </c>
      <c r="BR6" s="36">
        <f t="shared" si="8"/>
        <v>112.63</v>
      </c>
      <c r="BS6" s="36">
        <f t="shared" si="8"/>
        <v>109.89</v>
      </c>
      <c r="BT6" s="36">
        <f t="shared" si="8"/>
        <v>92.68</v>
      </c>
      <c r="BU6" s="36">
        <f t="shared" si="8"/>
        <v>101.64</v>
      </c>
      <c r="BV6" s="36">
        <f t="shared" si="8"/>
        <v>96.77</v>
      </c>
      <c r="BW6" s="36">
        <f t="shared" si="8"/>
        <v>95.81</v>
      </c>
      <c r="BX6" s="36">
        <f t="shared" si="8"/>
        <v>95.26</v>
      </c>
      <c r="BY6" s="36">
        <f t="shared" si="8"/>
        <v>92.39</v>
      </c>
      <c r="BZ6" s="35" t="str">
        <f>IF(BZ7="","",IF(BZ7="-","【-】","【"&amp;SUBSTITUTE(TEXT(BZ7,"#,##0.00"),"-","△")&amp;"】"))</f>
        <v>【100.05】</v>
      </c>
      <c r="CA6" s="36">
        <f>IF(CA7="",NA(),CA7)</f>
        <v>183.56</v>
      </c>
      <c r="CB6" s="36">
        <f t="shared" ref="CB6:CJ6" si="9">IF(CB7="",NA(),CB7)</f>
        <v>178.94</v>
      </c>
      <c r="CC6" s="36">
        <f t="shared" si="9"/>
        <v>174.52</v>
      </c>
      <c r="CD6" s="36">
        <f t="shared" si="9"/>
        <v>179.11</v>
      </c>
      <c r="CE6" s="36">
        <f t="shared" si="9"/>
        <v>168.05</v>
      </c>
      <c r="CF6" s="36">
        <f t="shared" si="9"/>
        <v>179.16</v>
      </c>
      <c r="CG6" s="36">
        <f t="shared" si="9"/>
        <v>187.18</v>
      </c>
      <c r="CH6" s="36">
        <f t="shared" si="9"/>
        <v>189.58</v>
      </c>
      <c r="CI6" s="36">
        <f t="shared" si="9"/>
        <v>192.82</v>
      </c>
      <c r="CJ6" s="36">
        <f t="shared" si="9"/>
        <v>192.98</v>
      </c>
      <c r="CK6" s="35" t="str">
        <f>IF(CK7="","",IF(CK7="-","【-】","【"&amp;SUBSTITUTE(TEXT(CK7,"#,##0.00"),"-","△")&amp;"】"))</f>
        <v>【166.40】</v>
      </c>
      <c r="CL6" s="36">
        <f>IF(CL7="",NA(),CL7)</f>
        <v>64.62</v>
      </c>
      <c r="CM6" s="36">
        <f t="shared" ref="CM6:CU6" si="10">IF(CM7="",NA(),CM7)</f>
        <v>63.5</v>
      </c>
      <c r="CN6" s="36">
        <f t="shared" si="10"/>
        <v>61.41</v>
      </c>
      <c r="CO6" s="36">
        <f t="shared" si="10"/>
        <v>59.2</v>
      </c>
      <c r="CP6" s="36">
        <f t="shared" si="10"/>
        <v>61.03</v>
      </c>
      <c r="CQ6" s="36">
        <f t="shared" si="10"/>
        <v>54.24</v>
      </c>
      <c r="CR6" s="36">
        <f t="shared" si="10"/>
        <v>55.88</v>
      </c>
      <c r="CS6" s="36">
        <f t="shared" si="10"/>
        <v>55.22</v>
      </c>
      <c r="CT6" s="36">
        <f t="shared" si="10"/>
        <v>54.05</v>
      </c>
      <c r="CU6" s="36">
        <f t="shared" si="10"/>
        <v>54.43</v>
      </c>
      <c r="CV6" s="35" t="str">
        <f>IF(CV7="","",IF(CV7="-","【-】","【"&amp;SUBSTITUTE(TEXT(CV7,"#,##0.00"),"-","△")&amp;"】"))</f>
        <v>【60.69】</v>
      </c>
      <c r="CW6" s="36">
        <f>IF(CW7="",NA(),CW7)</f>
        <v>86.33</v>
      </c>
      <c r="CX6" s="36">
        <f t="shared" ref="CX6:DF6" si="11">IF(CX7="",NA(),CX7)</f>
        <v>88.64</v>
      </c>
      <c r="CY6" s="36">
        <f t="shared" si="11"/>
        <v>89.42</v>
      </c>
      <c r="CZ6" s="36">
        <f t="shared" si="11"/>
        <v>90.81</v>
      </c>
      <c r="DA6" s="36">
        <f t="shared" si="11"/>
        <v>91.01</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49.49</v>
      </c>
      <c r="DI6" s="36">
        <f t="shared" ref="DI6:DQ6" si="12">IF(DI7="",NA(),DI7)</f>
        <v>51.58</v>
      </c>
      <c r="DJ6" s="36">
        <f t="shared" si="12"/>
        <v>51.25</v>
      </c>
      <c r="DK6" s="36">
        <f t="shared" si="12"/>
        <v>52.59</v>
      </c>
      <c r="DL6" s="36">
        <f t="shared" si="12"/>
        <v>51.01</v>
      </c>
      <c r="DM6" s="36">
        <f t="shared" si="12"/>
        <v>48.14</v>
      </c>
      <c r="DN6" s="36">
        <f t="shared" si="12"/>
        <v>46.61</v>
      </c>
      <c r="DO6" s="36">
        <f t="shared" si="12"/>
        <v>47.97</v>
      </c>
      <c r="DP6" s="36">
        <f t="shared" si="12"/>
        <v>49.12</v>
      </c>
      <c r="DQ6" s="36">
        <f t="shared" si="12"/>
        <v>49.39</v>
      </c>
      <c r="DR6" s="35" t="str">
        <f>IF(DR7="","",IF(DR7="-","【-】","【"&amp;SUBSTITUTE(TEXT(DR7,"#,##0.00"),"-","△")&amp;"】"))</f>
        <v>【50.19】</v>
      </c>
      <c r="DS6" s="36">
        <f>IF(DS7="",NA(),DS7)</f>
        <v>0.56999999999999995</v>
      </c>
      <c r="DT6" s="36">
        <f t="shared" ref="DT6:EB6" si="13">IF(DT7="",NA(),DT7)</f>
        <v>0.56999999999999995</v>
      </c>
      <c r="DU6" s="36">
        <f t="shared" si="13"/>
        <v>0.56999999999999995</v>
      </c>
      <c r="DV6" s="36">
        <f t="shared" si="13"/>
        <v>0.56999999999999995</v>
      </c>
      <c r="DW6" s="36">
        <f t="shared" si="13"/>
        <v>0.56000000000000005</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0.75</v>
      </c>
      <c r="EE6" s="36">
        <f t="shared" ref="EE6:EM6" si="14">IF(EE7="",NA(),EE7)</f>
        <v>1.0900000000000001</v>
      </c>
      <c r="EF6" s="36">
        <f t="shared" si="14"/>
        <v>0.09</v>
      </c>
      <c r="EG6" s="36">
        <f t="shared" si="14"/>
        <v>0.1</v>
      </c>
      <c r="EH6" s="36">
        <f t="shared" si="14"/>
        <v>1.4</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244414</v>
      </c>
      <c r="D7" s="38">
        <v>46</v>
      </c>
      <c r="E7" s="38">
        <v>1</v>
      </c>
      <c r="F7" s="38">
        <v>0</v>
      </c>
      <c r="G7" s="38">
        <v>1</v>
      </c>
      <c r="H7" s="38" t="s">
        <v>93</v>
      </c>
      <c r="I7" s="38" t="s">
        <v>94</v>
      </c>
      <c r="J7" s="38" t="s">
        <v>95</v>
      </c>
      <c r="K7" s="38" t="s">
        <v>96</v>
      </c>
      <c r="L7" s="38" t="s">
        <v>97</v>
      </c>
      <c r="M7" s="38" t="s">
        <v>98</v>
      </c>
      <c r="N7" s="39" t="s">
        <v>99</v>
      </c>
      <c r="O7" s="39">
        <v>58.09</v>
      </c>
      <c r="P7" s="39">
        <v>98.6</v>
      </c>
      <c r="Q7" s="39">
        <v>3300</v>
      </c>
      <c r="R7" s="39">
        <v>14346</v>
      </c>
      <c r="S7" s="39">
        <v>103.06</v>
      </c>
      <c r="T7" s="39">
        <v>139.19999999999999</v>
      </c>
      <c r="U7" s="39">
        <v>13981</v>
      </c>
      <c r="V7" s="39">
        <v>31.66</v>
      </c>
      <c r="W7" s="39">
        <v>441.6</v>
      </c>
      <c r="X7" s="39">
        <v>107.33</v>
      </c>
      <c r="Y7" s="39">
        <v>108.45</v>
      </c>
      <c r="Z7" s="39">
        <v>111.71</v>
      </c>
      <c r="AA7" s="39">
        <v>109.33</v>
      </c>
      <c r="AB7" s="39">
        <v>115.26</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624.70000000000005</v>
      </c>
      <c r="AU7" s="39">
        <v>391.54</v>
      </c>
      <c r="AV7" s="39">
        <v>871.77</v>
      </c>
      <c r="AW7" s="39">
        <v>537.17999999999995</v>
      </c>
      <c r="AX7" s="39">
        <v>518.12</v>
      </c>
      <c r="AY7" s="39">
        <v>388.67</v>
      </c>
      <c r="AZ7" s="39">
        <v>355.27</v>
      </c>
      <c r="BA7" s="39">
        <v>359.7</v>
      </c>
      <c r="BB7" s="39">
        <v>362.93</v>
      </c>
      <c r="BC7" s="39">
        <v>371.81</v>
      </c>
      <c r="BD7" s="39">
        <v>260.31</v>
      </c>
      <c r="BE7" s="39">
        <v>618.57000000000005</v>
      </c>
      <c r="BF7" s="39">
        <v>584.53</v>
      </c>
      <c r="BG7" s="39">
        <v>591.52</v>
      </c>
      <c r="BH7" s="39">
        <v>611.16</v>
      </c>
      <c r="BI7" s="39">
        <v>811.72</v>
      </c>
      <c r="BJ7" s="39">
        <v>422.5</v>
      </c>
      <c r="BK7" s="39">
        <v>458.27</v>
      </c>
      <c r="BL7" s="39">
        <v>447.01</v>
      </c>
      <c r="BM7" s="39">
        <v>439.05</v>
      </c>
      <c r="BN7" s="39">
        <v>465.85</v>
      </c>
      <c r="BO7" s="39">
        <v>275.67</v>
      </c>
      <c r="BP7" s="39">
        <v>98.01</v>
      </c>
      <c r="BQ7" s="39">
        <v>108.64</v>
      </c>
      <c r="BR7" s="39">
        <v>112.63</v>
      </c>
      <c r="BS7" s="39">
        <v>109.89</v>
      </c>
      <c r="BT7" s="39">
        <v>92.68</v>
      </c>
      <c r="BU7" s="39">
        <v>101.64</v>
      </c>
      <c r="BV7" s="39">
        <v>96.77</v>
      </c>
      <c r="BW7" s="39">
        <v>95.81</v>
      </c>
      <c r="BX7" s="39">
        <v>95.26</v>
      </c>
      <c r="BY7" s="39">
        <v>92.39</v>
      </c>
      <c r="BZ7" s="39">
        <v>100.05</v>
      </c>
      <c r="CA7" s="39">
        <v>183.56</v>
      </c>
      <c r="CB7" s="39">
        <v>178.94</v>
      </c>
      <c r="CC7" s="39">
        <v>174.52</v>
      </c>
      <c r="CD7" s="39">
        <v>179.11</v>
      </c>
      <c r="CE7" s="39">
        <v>168.05</v>
      </c>
      <c r="CF7" s="39">
        <v>179.16</v>
      </c>
      <c r="CG7" s="39">
        <v>187.18</v>
      </c>
      <c r="CH7" s="39">
        <v>189.58</v>
      </c>
      <c r="CI7" s="39">
        <v>192.82</v>
      </c>
      <c r="CJ7" s="39">
        <v>192.98</v>
      </c>
      <c r="CK7" s="39">
        <v>166.4</v>
      </c>
      <c r="CL7" s="39">
        <v>64.62</v>
      </c>
      <c r="CM7" s="39">
        <v>63.5</v>
      </c>
      <c r="CN7" s="39">
        <v>61.41</v>
      </c>
      <c r="CO7" s="39">
        <v>59.2</v>
      </c>
      <c r="CP7" s="39">
        <v>61.03</v>
      </c>
      <c r="CQ7" s="39">
        <v>54.24</v>
      </c>
      <c r="CR7" s="39">
        <v>55.88</v>
      </c>
      <c r="CS7" s="39">
        <v>55.22</v>
      </c>
      <c r="CT7" s="39">
        <v>54.05</v>
      </c>
      <c r="CU7" s="39">
        <v>54.43</v>
      </c>
      <c r="CV7" s="39">
        <v>60.69</v>
      </c>
      <c r="CW7" s="39">
        <v>86.33</v>
      </c>
      <c r="CX7" s="39">
        <v>88.64</v>
      </c>
      <c r="CY7" s="39">
        <v>89.42</v>
      </c>
      <c r="CZ7" s="39">
        <v>90.81</v>
      </c>
      <c r="DA7" s="39">
        <v>91.01</v>
      </c>
      <c r="DB7" s="39">
        <v>81.680000000000007</v>
      </c>
      <c r="DC7" s="39">
        <v>80.989999999999995</v>
      </c>
      <c r="DD7" s="39">
        <v>80.930000000000007</v>
      </c>
      <c r="DE7" s="39">
        <v>80.510000000000005</v>
      </c>
      <c r="DF7" s="39">
        <v>79.44</v>
      </c>
      <c r="DG7" s="39">
        <v>89.82</v>
      </c>
      <c r="DH7" s="39">
        <v>49.49</v>
      </c>
      <c r="DI7" s="39">
        <v>51.58</v>
      </c>
      <c r="DJ7" s="39">
        <v>51.25</v>
      </c>
      <c r="DK7" s="39">
        <v>52.59</v>
      </c>
      <c r="DL7" s="39">
        <v>51.01</v>
      </c>
      <c r="DM7" s="39">
        <v>48.14</v>
      </c>
      <c r="DN7" s="39">
        <v>46.61</v>
      </c>
      <c r="DO7" s="39">
        <v>47.97</v>
      </c>
      <c r="DP7" s="39">
        <v>49.12</v>
      </c>
      <c r="DQ7" s="39">
        <v>49.39</v>
      </c>
      <c r="DR7" s="39">
        <v>50.19</v>
      </c>
      <c r="DS7" s="39">
        <v>0.56999999999999995</v>
      </c>
      <c r="DT7" s="39">
        <v>0.56999999999999995</v>
      </c>
      <c r="DU7" s="39">
        <v>0.56999999999999995</v>
      </c>
      <c r="DV7" s="39">
        <v>0.56999999999999995</v>
      </c>
      <c r="DW7" s="39">
        <v>0.56000000000000005</v>
      </c>
      <c r="DX7" s="39">
        <v>11.13</v>
      </c>
      <c r="DY7" s="39">
        <v>10.84</v>
      </c>
      <c r="DZ7" s="39">
        <v>15.33</v>
      </c>
      <c r="EA7" s="39">
        <v>16.760000000000002</v>
      </c>
      <c r="EB7" s="39">
        <v>18.57</v>
      </c>
      <c r="EC7" s="39">
        <v>20.63</v>
      </c>
      <c r="ED7" s="39">
        <v>0.75</v>
      </c>
      <c r="EE7" s="39">
        <v>1.0900000000000001</v>
      </c>
      <c r="EF7" s="39">
        <v>0.09</v>
      </c>
      <c r="EG7" s="39">
        <v>0.1</v>
      </c>
      <c r="EH7" s="39">
        <v>1.4</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2022-01-18T02:06:29Z</cp:lastPrinted>
  <dcterms:created xsi:type="dcterms:W3CDTF">2021-12-03T06:52:15Z</dcterms:created>
  <dcterms:modified xsi:type="dcterms:W3CDTF">2022-01-18T06:14:12Z</dcterms:modified>
  <cp:category/>
</cp:coreProperties>
</file>