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R02公営企業決算統計\12_経営比較\05_経営比較分析表\03_市町から\下水道\20多気町◎\"/>
    </mc:Choice>
  </mc:AlternateContent>
  <workbookProtection workbookAlgorithmName="SHA-512" workbookHashValue="gPsu2lIGhRTUY84tsV/F6wYHmMcHzqQ7zps2325M0ATQnHr9TJByLwUssd1RP4PAmBbAR/hCFnTy8yGLVNm0OA==" workbookSaltValue="DzJxMRpR2KEGtUX/Yspz9Q==" workbookSpinCount="100000" lockStructure="1"/>
  <bookViews>
    <workbookView xWindow="0" yWindow="0" windowWidth="15360" windowHeight="7640"/>
  </bookViews>
  <sheets>
    <sheet name="法適用_下水道事業" sheetId="4" r:id="rId1"/>
    <sheet name="データ" sheetId="5" state="hidden" r:id="rId2"/>
  </sheet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E85" i="4"/>
  <c r="AL10" i="4"/>
  <c r="AD10" i="4"/>
  <c r="B10" i="4"/>
  <c r="AD8" i="4"/>
  <c r="I8" i="4"/>
</calcChain>
</file>

<file path=xl/sharedStrings.xml><?xml version="1.0" encoding="utf-8"?>
<sst xmlns="http://schemas.openxmlformats.org/spreadsheetml/2006/main" count="236" uniqueCount="118">
  <si>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</si>
  <si>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</si>
  <si>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</si>
  <si>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</si>
  <si>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</si>
  <si>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</si>
  <si>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</si>
  <si>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</si>
  <si>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</si>
  <si>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</si>
  <si>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</si>
  <si>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</si>
  <si>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</si>
  <si>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</si>
  <si>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</si>
  <si>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</si>
  <si>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</si>
  <si>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</si>
  <si>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</si>
  <si>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</si>
  <si>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</si>
  <si>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</si>
  <si>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</si>
  <si>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</si>
  <si>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</si>
  <si>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</si>
  <si>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</si>
  <si>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</si>
  <si>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</si>
  <si>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</si>
  <si>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</si>
  <si>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</si>
  <si>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</si>
  <si>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</si>
  <si>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</si>
  <si>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</si>
  <si>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</si>
  <si>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</si>
  <si>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</si>
  <si>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</si>
  <si>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</si>
  <si>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</si>
  <si>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</si>
  <si>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</si>
  <si>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</si>
  <si>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</si>
  <si>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</si>
  <si>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</si>
  <si>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</si>
  <si>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</si>
  <si>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</si>
  <si>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</si>
  <si>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</si>
  <si>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</si>
  <si>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</si>
  <si>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</si>
  <si>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</si>
  <si>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</si>
  <si>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</si>
  <si>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</si>
  <si>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</si>
  <si>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</si>
  <si>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</si>
  <si>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</si>
  <si>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</si>
  <si>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</si>
  <si>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</si>
  <si>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</si>
  <si>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</si>
  <si>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</si>
  <si>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</si>
  <si>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</si>
  <si>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</si>
  <si>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</si>
  <si>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</si>
  <si>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</si>
  <si>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</si>
  <si>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</si>
  <si>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</si>
  <si>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</si>
  <si>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</si>
  <si>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</si>
  <si>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</si>
  <si>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</si>
  <si>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</si>
  <si>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</si>
  <si>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</si>
  <si>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</si>
  <si>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</si>
  <si>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</si>
  <si>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</si>
  <si>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</si>
  <si>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</si>
  <si>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</si>
  <si>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</si>
  <si>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</si>
  <si>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多気町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</si>
  <si>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</si>
  <si>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</si>
  <si>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</si>
  <si>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</si>
  <si>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</si>
  <si>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</si>
  <si>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</si>
  <si>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</si>
  <si>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</si>
  <si>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</si>
  <si>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</si>
  <si>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</si>
  <si>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</si>
  <si>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</si>
  <si>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</si>
  <si>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</si>
  <si>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</si>
  <si>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</si>
  <si>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県流域下水道へ接続しているため、施設としは管渠とマンホールポンプのみとなっています。
管渠は耐用年数を経過しているものはありませんが、マンホールポンプについては修繕費が増加しているため、策定中のストックマネジメント計画に基づき施設の長寿命化を図っていきます。</t>
    <rPh sb="0" eb="1">
      <t>ケン</t>
    </rPh>
    <rPh sb="1" eb="3">
      <t>リュウイキ</t>
    </rPh>
    <rPh sb="3" eb="6">
      <t>ゲスイドウ</t>
    </rPh>
    <rPh sb="7" eb="9">
      <t>セツゾク</t>
    </rPh>
    <rPh sb="16" eb="18">
      <t>シセツ</t>
    </rPh>
    <rPh sb="21" eb="23">
      <t>カンキョ</t>
    </rPh>
    <rPh sb="43" eb="45">
      <t>カンキョ</t>
    </rPh>
    <rPh sb="46" eb="48">
      <t>タイヨウ</t>
    </rPh>
    <rPh sb="48" eb="50">
      <t>ネンスウ</t>
    </rPh>
    <rPh sb="51" eb="53">
      <t>ケイカ</t>
    </rPh>
    <rPh sb="80" eb="83">
      <t>シュウゼンヒ</t>
    </rPh>
    <rPh sb="84" eb="86">
      <t>ゾウカ</t>
    </rPh>
    <rPh sb="93" eb="96">
      <t>サクテイチュウ</t>
    </rPh>
    <rPh sb="107" eb="109">
      <t>ケイカク</t>
    </rPh>
    <rPh sb="110" eb="111">
      <t>モト</t>
    </rPh>
    <rPh sb="113" eb="115">
      <t>シセツ</t>
    </rPh>
    <rPh sb="116" eb="120">
      <t>チョウジュミョウカ</t>
    </rPh>
    <rPh sb="121" eb="122">
      <t>ハカ</t>
    </rPh>
    <phoneticPr fontId="4"/>
  </si>
  <si>
    <t>下水道区域の整備は完了しているため、現在は維持管理業務が主な業務となっています。
今後は修繕費等の経費の増大が見込まれ、また、企業債償還や小規模開発に伴う管渠工事の財源も確保していく必要があります。
引き続き維持管理経費の削減に取り組みながら、施設の長寿命化を図っていきます。</t>
    <rPh sb="0" eb="3">
      <t>ゲスイドウ</t>
    </rPh>
    <rPh sb="3" eb="5">
      <t>クイキ</t>
    </rPh>
    <rPh sb="6" eb="8">
      <t>セイビ</t>
    </rPh>
    <rPh sb="9" eb="11">
      <t>カンリョウ</t>
    </rPh>
    <rPh sb="18" eb="20">
      <t>ゲンザイ</t>
    </rPh>
    <rPh sb="21" eb="23">
      <t>イジ</t>
    </rPh>
    <rPh sb="23" eb="25">
      <t>カンリ</t>
    </rPh>
    <rPh sb="25" eb="27">
      <t>ギョウム</t>
    </rPh>
    <rPh sb="28" eb="29">
      <t>オモ</t>
    </rPh>
    <rPh sb="30" eb="32">
      <t>ギョウム</t>
    </rPh>
    <rPh sb="41" eb="43">
      <t>コンゴ</t>
    </rPh>
    <rPh sb="44" eb="47">
      <t>シュウゼンヒ</t>
    </rPh>
    <rPh sb="47" eb="48">
      <t>トウ</t>
    </rPh>
    <rPh sb="49" eb="51">
      <t>ケイヒ</t>
    </rPh>
    <rPh sb="52" eb="54">
      <t>ゾウダイ</t>
    </rPh>
    <rPh sb="55" eb="57">
      <t>ミコ</t>
    </rPh>
    <rPh sb="63" eb="65">
      <t>キギョウ</t>
    </rPh>
    <rPh sb="65" eb="66">
      <t>サイ</t>
    </rPh>
    <rPh sb="66" eb="68">
      <t>ショウカン</t>
    </rPh>
    <rPh sb="69" eb="72">
      <t>ショウキボ</t>
    </rPh>
    <rPh sb="72" eb="74">
      <t>カイハツ</t>
    </rPh>
    <rPh sb="75" eb="76">
      <t>トモナ</t>
    </rPh>
    <rPh sb="77" eb="79">
      <t>カンキョ</t>
    </rPh>
    <rPh sb="79" eb="81">
      <t>コウジ</t>
    </rPh>
    <rPh sb="82" eb="84">
      <t>ザイゲン</t>
    </rPh>
    <rPh sb="85" eb="87">
      <t>カクホ</t>
    </rPh>
    <rPh sb="91" eb="93">
      <t>ヒツヨウ</t>
    </rPh>
    <rPh sb="100" eb="101">
      <t>ヒ</t>
    </rPh>
    <rPh sb="102" eb="103">
      <t>ツヅ</t>
    </rPh>
    <rPh sb="104" eb="106">
      <t>イジ</t>
    </rPh>
    <rPh sb="106" eb="108">
      <t>カンリ</t>
    </rPh>
    <rPh sb="108" eb="110">
      <t>ケイヒ</t>
    </rPh>
    <rPh sb="111" eb="113">
      <t>サクゲン</t>
    </rPh>
    <rPh sb="114" eb="115">
      <t>ト</t>
    </rPh>
    <rPh sb="116" eb="117">
      <t>ク</t>
    </rPh>
    <rPh sb="122" eb="124">
      <t>シセツ</t>
    </rPh>
    <rPh sb="125" eb="129">
      <t>チョウジュミョウカ</t>
    </rPh>
    <rPh sb="130" eb="131">
      <t>ハカ</t>
    </rPh>
    <phoneticPr fontId="4"/>
  </si>
  <si>
    <t>経常収支比率が100％を超えており、累積欠損金はありませんが、収入における一般会計からの繰入金の割合が高くなっています。
企業債残高対事業規模比率は類似団体や全国平均と比べても低くなっていますが、今後も起債償還のピークが続くため財源の確保を図っていく必要があります。
汚水処理原価は類似団体、全国平均を下回っていますが、経費回収率が100％に達していないのは使用料で回収すべき経費を賄えていないことを示しています。
今後も維持管理費の削減に取り組んでいく必要があります。</t>
    <rPh sb="0" eb="6">
      <t>ケイジョウシュウシヒリツ</t>
    </rPh>
    <rPh sb="12" eb="13">
      <t>コ</t>
    </rPh>
    <rPh sb="18" eb="23">
      <t>ルイセキケッソンキン</t>
    </rPh>
    <rPh sb="31" eb="33">
      <t>シュウニュウ</t>
    </rPh>
    <rPh sb="37" eb="39">
      <t>イッパン</t>
    </rPh>
    <rPh sb="39" eb="41">
      <t>カイケイ</t>
    </rPh>
    <rPh sb="44" eb="46">
      <t>クリイレ</t>
    </rPh>
    <rPh sb="46" eb="47">
      <t>キン</t>
    </rPh>
    <rPh sb="48" eb="50">
      <t>ワリアイ</t>
    </rPh>
    <rPh sb="51" eb="52">
      <t>タカ</t>
    </rPh>
    <rPh sb="61" eb="63">
      <t>キギョウ</t>
    </rPh>
    <rPh sb="63" eb="64">
      <t>サイ</t>
    </rPh>
    <rPh sb="64" eb="66">
      <t>ザンダカ</t>
    </rPh>
    <rPh sb="66" eb="67">
      <t>タイ</t>
    </rPh>
    <rPh sb="67" eb="69">
      <t>ジギョウ</t>
    </rPh>
    <rPh sb="69" eb="71">
      <t>キボ</t>
    </rPh>
    <rPh sb="71" eb="73">
      <t>ヒリツ</t>
    </rPh>
    <rPh sb="74" eb="76">
      <t>ルイジ</t>
    </rPh>
    <rPh sb="76" eb="78">
      <t>ダンタイ</t>
    </rPh>
    <rPh sb="79" eb="81">
      <t>ゼンコク</t>
    </rPh>
    <rPh sb="81" eb="83">
      <t>ヘイキン</t>
    </rPh>
    <rPh sb="84" eb="85">
      <t>クラ</t>
    </rPh>
    <rPh sb="88" eb="89">
      <t>ヒク</t>
    </rPh>
    <rPh sb="98" eb="100">
      <t>コンゴ</t>
    </rPh>
    <rPh sb="101" eb="103">
      <t>キサイ</t>
    </rPh>
    <rPh sb="103" eb="105">
      <t>ショウカン</t>
    </rPh>
    <rPh sb="110" eb="111">
      <t>ツヅ</t>
    </rPh>
    <rPh sb="114" eb="116">
      <t>ザイゲン</t>
    </rPh>
    <rPh sb="117" eb="119">
      <t>カクホ</t>
    </rPh>
    <rPh sb="120" eb="121">
      <t>ハカ</t>
    </rPh>
    <rPh sb="125" eb="127">
      <t>ヒツヨウ</t>
    </rPh>
    <rPh sb="134" eb="136">
      <t>オスイ</t>
    </rPh>
    <rPh sb="136" eb="138">
      <t>ショリ</t>
    </rPh>
    <rPh sb="138" eb="140">
      <t>ゲンカ</t>
    </rPh>
    <rPh sb="141" eb="143">
      <t>ルイジ</t>
    </rPh>
    <rPh sb="143" eb="145">
      <t>ダンタイ</t>
    </rPh>
    <rPh sb="146" eb="148">
      <t>ゼンコク</t>
    </rPh>
    <rPh sb="148" eb="150">
      <t>ヘイキン</t>
    </rPh>
    <rPh sb="151" eb="153">
      <t>シタマワ</t>
    </rPh>
    <rPh sb="160" eb="162">
      <t>ケイヒ</t>
    </rPh>
    <rPh sb="162" eb="164">
      <t>カイシュウ</t>
    </rPh>
    <rPh sb="164" eb="165">
      <t>リツ</t>
    </rPh>
    <rPh sb="171" eb="172">
      <t>タッ</t>
    </rPh>
    <rPh sb="179" eb="182">
      <t>シヨウリョウ</t>
    </rPh>
    <rPh sb="183" eb="185">
      <t>カイシュウ</t>
    </rPh>
    <rPh sb="188" eb="190">
      <t>ケイヒ</t>
    </rPh>
    <rPh sb="191" eb="192">
      <t>マカナ</t>
    </rPh>
    <rPh sb="200" eb="201">
      <t>シメ</t>
    </rPh>
    <rPh sb="208" eb="210">
      <t>コンゴ</t>
    </rPh>
    <rPh sb="211" eb="213">
      <t>イジ</t>
    </rPh>
    <rPh sb="213" eb="216">
      <t>カンリヒ</t>
    </rPh>
    <rPh sb="217" eb="219">
      <t>サクゲン</t>
    </rPh>
    <rPh sb="220" eb="221">
      <t>ト</t>
    </rPh>
    <rPh sb="222" eb="223">
      <t>ク</t>
    </rPh>
    <rPh sb="227" eb="22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</si>
</sst>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40-4C0A-A9FA-074FDB39496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0.13</c:v>
                </c:pt>
                <c:pt idx="2">
                  <c:v>0.09</c:v>
                </c:pt>
                <c:pt idx="3">
                  <c:v>0.36</c:v>
                </c:pt>
                <c:pt idx="4">
                  <c:v>0.39</c:v>
                </c:pt>
              </c:numCache>
            </c:numRef>
          </c:val>
          <c:smooth val="0"/>
          <c:extLst>
            <c:ext xmlns:c16="http://schemas.microsoft.com/office/drawing/2014/chart" uri="{C3380CC4-5D6E-409C-BE32-E72D297353CC}">
              <c16:uniqueId val="{00000001-0040-4C0A-A9FA-074FDB39496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EB-4C35-8EB8-17E28C54E34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37.72</c:v>
                </c:pt>
                <c:pt idx="1">
                  <c:v>37.08</c:v>
                </c:pt>
                <c:pt idx="2">
                  <c:v>37.46</c:v>
                </c:pt>
                <c:pt idx="3">
                  <c:v>42.47</c:v>
                </c:pt>
                <c:pt idx="4">
                  <c:v>42.4</c:v>
                </c:pt>
              </c:numCache>
            </c:numRef>
          </c:val>
          <c:smooth val="0"/>
          <c:extLst>
            <c:ext xmlns:c16="http://schemas.microsoft.com/office/drawing/2014/chart" uri="{C3380CC4-5D6E-409C-BE32-E72D297353CC}">
              <c16:uniqueId val="{00000001-23EB-4C35-8EB8-17E28C54E34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83.73</c:v>
                </c:pt>
                <c:pt idx="1">
                  <c:v>84.22</c:v>
                </c:pt>
                <c:pt idx="2">
                  <c:v>84.96</c:v>
                </c:pt>
                <c:pt idx="3">
                  <c:v>87.11</c:v>
                </c:pt>
                <c:pt idx="4">
                  <c:v>87.42</c:v>
                </c:pt>
              </c:numCache>
            </c:numRef>
          </c:val>
          <c:extLst>
            <c:ext xmlns:c16="http://schemas.microsoft.com/office/drawing/2014/chart" uri="{C3380CC4-5D6E-409C-BE32-E72D297353CC}">
              <c16:uniqueId val="{00000000-E45D-4179-B306-4B6CC499D80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68.459999999999994</c:v>
                </c:pt>
                <c:pt idx="1">
                  <c:v>67.22</c:v>
                </c:pt>
                <c:pt idx="2">
                  <c:v>67.459999999999994</c:v>
                </c:pt>
                <c:pt idx="3">
                  <c:v>83.75</c:v>
                </c:pt>
                <c:pt idx="4">
                  <c:v>84.19</c:v>
                </c:pt>
              </c:numCache>
            </c:numRef>
          </c:val>
          <c:smooth val="0"/>
          <c:extLst>
            <c:ext xmlns:c16="http://schemas.microsoft.com/office/drawing/2014/chart" uri="{C3380CC4-5D6E-409C-BE32-E72D297353CC}">
              <c16:uniqueId val="{00000001-E45D-4179-B306-4B6CC499D80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104.96</c:v>
                </c:pt>
                <c:pt idx="1">
                  <c:v>105.77</c:v>
                </c:pt>
                <c:pt idx="2">
                  <c:v>103.78</c:v>
                </c:pt>
                <c:pt idx="3">
                  <c:v>104.15</c:v>
                </c:pt>
                <c:pt idx="4">
                  <c:v>106.05</c:v>
                </c:pt>
              </c:numCache>
            </c:numRef>
          </c:val>
          <c:extLst>
            <c:ext xmlns:c16="http://schemas.microsoft.com/office/drawing/2014/chart" uri="{C3380CC4-5D6E-409C-BE32-E72D297353CC}">
              <c16:uniqueId val="{00000000-7AA4-4358-8B76-C665167F67C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98.04</c:v>
                </c:pt>
                <c:pt idx="1">
                  <c:v>99.91</c:v>
                </c:pt>
                <c:pt idx="2">
                  <c:v>98.03</c:v>
                </c:pt>
                <c:pt idx="3">
                  <c:v>102.73</c:v>
                </c:pt>
                <c:pt idx="4">
                  <c:v>105.78</c:v>
                </c:pt>
              </c:numCache>
            </c:numRef>
          </c:val>
          <c:smooth val="0"/>
          <c:extLst>
            <c:ext xmlns:c16="http://schemas.microsoft.com/office/drawing/2014/chart" uri="{C3380CC4-5D6E-409C-BE32-E72D297353CC}">
              <c16:uniqueId val="{00000001-7AA4-4358-8B76-C665167F67C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12.83</c:v>
                </c:pt>
                <c:pt idx="1">
                  <c:v>14.73</c:v>
                </c:pt>
                <c:pt idx="2">
                  <c:v>16.649999999999999</c:v>
                </c:pt>
                <c:pt idx="3">
                  <c:v>18.489999999999998</c:v>
                </c:pt>
                <c:pt idx="4">
                  <c:v>20.36</c:v>
                </c:pt>
              </c:numCache>
            </c:numRef>
          </c:val>
          <c:extLst>
            <c:ext xmlns:c16="http://schemas.microsoft.com/office/drawing/2014/chart" uri="{C3380CC4-5D6E-409C-BE32-E72D297353CC}">
              <c16:uniqueId val="{00000000-5A03-45BC-A5CE-8AB93AB1F7C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18.920000000000002</c:v>
                </c:pt>
                <c:pt idx="1">
                  <c:v>14.76</c:v>
                </c:pt>
                <c:pt idx="2">
                  <c:v>15.02</c:v>
                </c:pt>
                <c:pt idx="3">
                  <c:v>24.68</c:v>
                </c:pt>
                <c:pt idx="4">
                  <c:v>21.36</c:v>
                </c:pt>
              </c:numCache>
            </c:numRef>
          </c:val>
          <c:smooth val="0"/>
          <c:extLst>
            <c:ext xmlns:c16="http://schemas.microsoft.com/office/drawing/2014/chart" uri="{C3380CC4-5D6E-409C-BE32-E72D297353CC}">
              <c16:uniqueId val="{00000001-5A03-45BC-A5CE-8AB93AB1F7C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59-4938-B61E-8C016D35F42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8.6199999999999992</c:v>
                </c:pt>
                <c:pt idx="4" formatCode="#,##0.00;&quot;△&quot;#,##0.00;&quot;-&quot;">
                  <c:v>0.01</c:v>
                </c:pt>
              </c:numCache>
            </c:numRef>
          </c:val>
          <c:smooth val="0"/>
          <c:extLst>
            <c:ext xmlns:c16="http://schemas.microsoft.com/office/drawing/2014/chart" uri="{C3380CC4-5D6E-409C-BE32-E72D297353CC}">
              <c16:uniqueId val="{00000001-BC59-4938-B61E-8C016D35F42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CF8-4B50-A5C3-5838BBC9934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208.1</c:v>
                </c:pt>
                <c:pt idx="1">
                  <c:v>148.76</c:v>
                </c:pt>
                <c:pt idx="2">
                  <c:v>179.15</c:v>
                </c:pt>
                <c:pt idx="3">
                  <c:v>94.97</c:v>
                </c:pt>
                <c:pt idx="4">
                  <c:v>63.96</c:v>
                </c:pt>
              </c:numCache>
            </c:numRef>
          </c:val>
          <c:smooth val="0"/>
          <c:extLst>
            <c:ext xmlns:c16="http://schemas.microsoft.com/office/drawing/2014/chart" uri="{C3380CC4-5D6E-409C-BE32-E72D297353CC}">
              <c16:uniqueId val="{00000001-2CF8-4B50-A5C3-5838BBC9934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353.57</c:v>
                </c:pt>
                <c:pt idx="1">
                  <c:v>369.97</c:v>
                </c:pt>
                <c:pt idx="2">
                  <c:v>384.18</c:v>
                </c:pt>
                <c:pt idx="3">
                  <c:v>372.08</c:v>
                </c:pt>
                <c:pt idx="4">
                  <c:v>341.14</c:v>
                </c:pt>
              </c:numCache>
            </c:numRef>
          </c:val>
          <c:extLst>
            <c:ext xmlns:c16="http://schemas.microsoft.com/office/drawing/2014/chart" uri="{C3380CC4-5D6E-409C-BE32-E72D297353CC}">
              <c16:uniqueId val="{00000000-50A8-4046-BAA2-FE8F1D9F071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75.290000000000006</c:v>
                </c:pt>
                <c:pt idx="1">
                  <c:v>129.05000000000001</c:v>
                </c:pt>
                <c:pt idx="2">
                  <c:v>131.47999999999999</c:v>
                </c:pt>
                <c:pt idx="3">
                  <c:v>47.72</c:v>
                </c:pt>
                <c:pt idx="4">
                  <c:v>44.24</c:v>
                </c:pt>
              </c:numCache>
            </c:numRef>
          </c:val>
          <c:smooth val="0"/>
          <c:extLst>
            <c:ext xmlns:c16="http://schemas.microsoft.com/office/drawing/2014/chart" uri="{C3380CC4-5D6E-409C-BE32-E72D297353CC}">
              <c16:uniqueId val="{00000001-50A8-4046-BAA2-FE8F1D9F071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595.12</c:v>
                </c:pt>
                <c:pt idx="1">
                  <c:v>418.99</c:v>
                </c:pt>
                <c:pt idx="2">
                  <c:v>406.18</c:v>
                </c:pt>
                <c:pt idx="3">
                  <c:v>541.04</c:v>
                </c:pt>
                <c:pt idx="4">
                  <c:v>672.64</c:v>
                </c:pt>
              </c:numCache>
            </c:numRef>
          </c:val>
          <c:extLst>
            <c:ext xmlns:c16="http://schemas.microsoft.com/office/drawing/2014/chart" uri="{C3380CC4-5D6E-409C-BE32-E72D297353CC}">
              <c16:uniqueId val="{00000000-1C98-422F-9D2E-62C682FE87B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1592.72</c:v>
                </c:pt>
                <c:pt idx="1">
                  <c:v>1223.96</c:v>
                </c:pt>
                <c:pt idx="2">
                  <c:v>1269.1500000000001</c:v>
                </c:pt>
                <c:pt idx="3">
                  <c:v>1206.79</c:v>
                </c:pt>
                <c:pt idx="4">
                  <c:v>1258.43</c:v>
                </c:pt>
              </c:numCache>
            </c:numRef>
          </c:val>
          <c:smooth val="0"/>
          <c:extLst>
            <c:ext xmlns:c16="http://schemas.microsoft.com/office/drawing/2014/chart" uri="{C3380CC4-5D6E-409C-BE32-E72D297353CC}">
              <c16:uniqueId val="{00000001-1C98-422F-9D2E-62C682FE87B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100</c:v>
                </c:pt>
                <c:pt idx="1">
                  <c:v>100</c:v>
                </c:pt>
                <c:pt idx="2">
                  <c:v>100</c:v>
                </c:pt>
                <c:pt idx="3">
                  <c:v>99.27</c:v>
                </c:pt>
                <c:pt idx="4">
                  <c:v>98.89</c:v>
                </c:pt>
              </c:numCache>
            </c:numRef>
          </c:val>
          <c:extLst>
            <c:ext xmlns:c16="http://schemas.microsoft.com/office/drawing/2014/chart" uri="{C3380CC4-5D6E-409C-BE32-E72D297353CC}">
              <c16:uniqueId val="{00000000-9943-4C79-AFB6-BDED462F9BB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53.7</c:v>
                </c:pt>
                <c:pt idx="1">
                  <c:v>61.54</c:v>
                </c:pt>
                <c:pt idx="2">
                  <c:v>63.97</c:v>
                </c:pt>
                <c:pt idx="3">
                  <c:v>71.84</c:v>
                </c:pt>
                <c:pt idx="4">
                  <c:v>73.36</c:v>
                </c:pt>
              </c:numCache>
            </c:numRef>
          </c:val>
          <c:smooth val="0"/>
          <c:extLst>
            <c:ext xmlns:c16="http://schemas.microsoft.com/office/drawing/2014/chart" uri="{C3380CC4-5D6E-409C-BE32-E72D297353CC}">
              <c16:uniqueId val="{00000001-9943-4C79-AFB6-BDED462F9BB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152.12</c:v>
                </c:pt>
                <c:pt idx="1">
                  <c:v>168.84</c:v>
                </c:pt>
                <c:pt idx="2">
                  <c:v>169.91</c:v>
                </c:pt>
                <c:pt idx="3">
                  <c:v>171.43</c:v>
                </c:pt>
                <c:pt idx="4">
                  <c:v>171.04</c:v>
                </c:pt>
              </c:numCache>
            </c:numRef>
          </c:val>
          <c:extLst>
            <c:ext xmlns:c16="http://schemas.microsoft.com/office/drawing/2014/chart" uri="{C3380CC4-5D6E-409C-BE32-E72D297353CC}">
              <c16:uniqueId val="{00000000-4250-4158-8636-47F6D6A31A8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300.35000000000002</c:v>
                </c:pt>
                <c:pt idx="1">
                  <c:v>267.86</c:v>
                </c:pt>
                <c:pt idx="2">
                  <c:v>256.82</c:v>
                </c:pt>
                <c:pt idx="3">
                  <c:v>228.47</c:v>
                </c:pt>
                <c:pt idx="4">
                  <c:v>224.88</c:v>
                </c:pt>
              </c:numCache>
            </c:numRef>
          </c:val>
          <c:smooth val="0"/>
          <c:extLst>
            <c:ext xmlns:c16="http://schemas.microsoft.com/office/drawing/2014/chart" uri="{C3380CC4-5D6E-409C-BE32-E72D297353CC}">
              <c16:uniqueId val="{00000001-4250-4158-8636-47F6D6A31A8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5" t="str">
        <f>データ!H6</f>
        <v>三重県　多気町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2">
      <c r="A8" s="2"/>
      <c r="B8" s="72" t="str">
        <f>データ!I6</f>
        <v>法適用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非設置</v>
      </c>
      <c r="AE8" s="73"/>
      <c r="AF8" s="73"/>
      <c r="AG8" s="73"/>
      <c r="AH8" s="73"/>
      <c r="AI8" s="73"/>
      <c r="AJ8" s="73"/>
      <c r="AK8" s="3"/>
      <c r="AL8" s="69">
        <f>データ!S6</f>
        <v>14346</v>
      </c>
      <c r="AM8" s="69"/>
      <c r="AN8" s="69"/>
      <c r="AO8" s="69"/>
      <c r="AP8" s="69"/>
      <c r="AQ8" s="69"/>
      <c r="AR8" s="69"/>
      <c r="AS8" s="69"/>
      <c r="AT8" s="68">
        <f>データ!T6</f>
        <v>103.06</v>
      </c>
      <c r="AU8" s="68"/>
      <c r="AV8" s="68"/>
      <c r="AW8" s="68"/>
      <c r="AX8" s="68"/>
      <c r="AY8" s="68"/>
      <c r="AZ8" s="68"/>
      <c r="BA8" s="68"/>
      <c r="BB8" s="68">
        <f>データ!U6</f>
        <v>139.19999999999999</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2">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2">
      <c r="A10" s="2"/>
      <c r="B10" s="68" t="str">
        <f>データ!N6</f>
        <v>-</v>
      </c>
      <c r="C10" s="68"/>
      <c r="D10" s="68"/>
      <c r="E10" s="68"/>
      <c r="F10" s="68"/>
      <c r="G10" s="68"/>
      <c r="H10" s="68"/>
      <c r="I10" s="68">
        <f>データ!O6</f>
        <v>61.29</v>
      </c>
      <c r="J10" s="68"/>
      <c r="K10" s="68"/>
      <c r="L10" s="68"/>
      <c r="M10" s="68"/>
      <c r="N10" s="68"/>
      <c r="O10" s="68"/>
      <c r="P10" s="68">
        <f>データ!P6</f>
        <v>44.76</v>
      </c>
      <c r="Q10" s="68"/>
      <c r="R10" s="68"/>
      <c r="S10" s="68"/>
      <c r="T10" s="68"/>
      <c r="U10" s="68"/>
      <c r="V10" s="68"/>
      <c r="W10" s="68">
        <f>データ!Q6</f>
        <v>98.86</v>
      </c>
      <c r="X10" s="68"/>
      <c r="Y10" s="68"/>
      <c r="Z10" s="68"/>
      <c r="AA10" s="68"/>
      <c r="AB10" s="68"/>
      <c r="AC10" s="68"/>
      <c r="AD10" s="69">
        <f>データ!R6</f>
        <v>2750</v>
      </c>
      <c r="AE10" s="69"/>
      <c r="AF10" s="69"/>
      <c r="AG10" s="69"/>
      <c r="AH10" s="69"/>
      <c r="AI10" s="69"/>
      <c r="AJ10" s="69"/>
      <c r="AK10" s="2"/>
      <c r="AL10" s="69">
        <f>データ!V6</f>
        <v>6375</v>
      </c>
      <c r="AM10" s="69"/>
      <c r="AN10" s="69"/>
      <c r="AO10" s="69"/>
      <c r="AP10" s="69"/>
      <c r="AQ10" s="69"/>
      <c r="AR10" s="69"/>
      <c r="AS10" s="69"/>
      <c r="AT10" s="68">
        <f>データ!W6</f>
        <v>5.16</v>
      </c>
      <c r="AU10" s="68"/>
      <c r="AV10" s="68"/>
      <c r="AW10" s="68"/>
      <c r="AX10" s="68"/>
      <c r="AY10" s="68"/>
      <c r="AZ10" s="68"/>
      <c r="BA10" s="68"/>
      <c r="BB10" s="68">
        <f>データ!X6</f>
        <v>1235.47</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2">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2">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2">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【104.83】</v>
      </c>
      <c r="F85" s="26" t="str">
        <f>データ!AT6</f>
        <v>【61.55】</v>
      </c>
      <c r="G85" s="26" t="str">
        <f>データ!BE6</f>
        <v>【45.34】</v>
      </c>
      <c r="H85" s="26" t="str">
        <f>データ!BP6</f>
        <v>【1,260.21】</v>
      </c>
      <c r="I85" s="26" t="str">
        <f>データ!CA6</f>
        <v>【75.29】</v>
      </c>
      <c r="J85" s="26" t="str">
        <f>データ!CL6</f>
        <v>【215.41】</v>
      </c>
      <c r="K85" s="26" t="str">
        <f>データ!CW6</f>
        <v>【42.90】</v>
      </c>
      <c r="L85" s="26" t="str">
        <f>データ!DH6</f>
        <v>【84.75】</v>
      </c>
      <c r="M85" s="26" t="str">
        <f>データ!DS6</f>
        <v>【23.60】</v>
      </c>
      <c r="N85" s="26" t="str">
        <f>データ!ED6</f>
        <v>【0.01】</v>
      </c>
      <c r="O85" s="26" t="str">
        <f>データ!EO6</f>
        <v>【0.30】</v>
      </c>
    </row>
  </sheetData>
  <sheetProtection algorithmName="SHA-512" hashValue="WGAlZyDwiJ8lhAFQWdn7Ps4OyfZXGw1RDk6Ym+yrv9WOS0gSW0E739cn+IdRMruuAMK4pI+rqu3P4e3u3dw1ow==" saltValue="2ZdCwWl0v9bnUTt1+zw1Y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 x14ac:dyDescent="0.2"/>
  <cols>
    <col min="2" max="144" width="11.9062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2020</v>
      </c>
      <c r="C6" s="33">
        <f t="shared" ref="C6:X6" si="3">C7</f>
        <v>244414</v>
      </c>
      <c r="D6" s="33">
        <f t="shared" si="3"/>
        <v>46</v>
      </c>
      <c r="E6" s="33">
        <f t="shared" si="3"/>
        <v>17</v>
      </c>
      <c r="F6" s="33">
        <f t="shared" si="3"/>
        <v>4</v>
      </c>
      <c r="G6" s="33">
        <f t="shared" si="3"/>
        <v>0</v>
      </c>
      <c r="H6" s="33" t="str">
        <f t="shared" si="3"/>
        <v>三重県　多気町</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61.29</v>
      </c>
      <c r="P6" s="34">
        <f t="shared" si="3"/>
        <v>44.76</v>
      </c>
      <c r="Q6" s="34">
        <f t="shared" si="3"/>
        <v>98.86</v>
      </c>
      <c r="R6" s="34">
        <f t="shared" si="3"/>
        <v>2750</v>
      </c>
      <c r="S6" s="34">
        <f t="shared" si="3"/>
        <v>14346</v>
      </c>
      <c r="T6" s="34">
        <f t="shared" si="3"/>
        <v>103.06</v>
      </c>
      <c r="U6" s="34">
        <f t="shared" si="3"/>
        <v>139.19999999999999</v>
      </c>
      <c r="V6" s="34">
        <f t="shared" si="3"/>
        <v>6375</v>
      </c>
      <c r="W6" s="34">
        <f t="shared" si="3"/>
        <v>5.16</v>
      </c>
      <c r="X6" s="34">
        <f t="shared" si="3"/>
        <v>1235.47</v>
      </c>
      <c r="Y6" s="35">
        <f>IF(Y7="",NA(),Y7)</f>
        <v>104.96</v>
      </c>
      <c r="Z6" s="35">
        <f t="shared" ref="Z6:AH6" si="4">IF(Z7="",NA(),Z7)</f>
        <v>105.77</v>
      </c>
      <c r="AA6" s="35">
        <f t="shared" si="4"/>
        <v>103.78</v>
      </c>
      <c r="AB6" s="35">
        <f t="shared" si="4"/>
        <v>104.15</v>
      </c>
      <c r="AC6" s="35">
        <f t="shared" si="4"/>
        <v>106.05</v>
      </c>
      <c r="AD6" s="35">
        <f t="shared" si="4"/>
        <v>98.04</v>
      </c>
      <c r="AE6" s="35">
        <f t="shared" si="4"/>
        <v>99.91</v>
      </c>
      <c r="AF6" s="35">
        <f t="shared" si="4"/>
        <v>98.03</v>
      </c>
      <c r="AG6" s="35">
        <f t="shared" si="4"/>
        <v>102.73</v>
      </c>
      <c r="AH6" s="35">
        <f t="shared" si="4"/>
        <v>105.78</v>
      </c>
      <c r="AI6" s="34" t="str">
        <f>IF(AI7="","",IF(AI7="-","【-】","【"&amp;SUBSTITUTE(TEXT(AI7,"#,##0.00"),"-","△")&amp;"】"))</f>
        <v>【104.83】</v>
      </c>
      <c r="AJ6" s="34">
        <f>IF(AJ7="",NA(),AJ7)</f>
        <v>0</v>
      </c>
      <c r="AK6" s="34">
        <f t="shared" ref="AK6:AS6" si="5">IF(AK7="",NA(),AK7)</f>
        <v>0</v>
      </c>
      <c r="AL6" s="34">
        <f t="shared" si="5"/>
        <v>0</v>
      </c>
      <c r="AM6" s="34">
        <f t="shared" si="5"/>
        <v>0</v>
      </c>
      <c r="AN6" s="34">
        <f t="shared" si="5"/>
        <v>0</v>
      </c>
      <c r="AO6" s="35">
        <f t="shared" si="5"/>
        <v>208.1</v>
      </c>
      <c r="AP6" s="35">
        <f t="shared" si="5"/>
        <v>148.76</v>
      </c>
      <c r="AQ6" s="35">
        <f t="shared" si="5"/>
        <v>179.15</v>
      </c>
      <c r="AR6" s="35">
        <f t="shared" si="5"/>
        <v>94.97</v>
      </c>
      <c r="AS6" s="35">
        <f t="shared" si="5"/>
        <v>63.96</v>
      </c>
      <c r="AT6" s="34" t="str">
        <f>IF(AT7="","",IF(AT7="-","【-】","【"&amp;SUBSTITUTE(TEXT(AT7,"#,##0.00"),"-","△")&amp;"】"))</f>
        <v>【61.55】</v>
      </c>
      <c r="AU6" s="35">
        <f>IF(AU7="",NA(),AU7)</f>
        <v>353.57</v>
      </c>
      <c r="AV6" s="35">
        <f t="shared" ref="AV6:BD6" si="6">IF(AV7="",NA(),AV7)</f>
        <v>369.97</v>
      </c>
      <c r="AW6" s="35">
        <f t="shared" si="6"/>
        <v>384.18</v>
      </c>
      <c r="AX6" s="35">
        <f t="shared" si="6"/>
        <v>372.08</v>
      </c>
      <c r="AY6" s="35">
        <f t="shared" si="6"/>
        <v>341.14</v>
      </c>
      <c r="AZ6" s="35">
        <f t="shared" si="6"/>
        <v>75.290000000000006</v>
      </c>
      <c r="BA6" s="35">
        <f t="shared" si="6"/>
        <v>129.05000000000001</v>
      </c>
      <c r="BB6" s="35">
        <f t="shared" si="6"/>
        <v>131.47999999999999</v>
      </c>
      <c r="BC6" s="35">
        <f t="shared" si="6"/>
        <v>47.72</v>
      </c>
      <c r="BD6" s="35">
        <f t="shared" si="6"/>
        <v>44.24</v>
      </c>
      <c r="BE6" s="34" t="str">
        <f>IF(BE7="","",IF(BE7="-","【-】","【"&amp;SUBSTITUTE(TEXT(BE7,"#,##0.00"),"-","△")&amp;"】"))</f>
        <v>【45.34】</v>
      </c>
      <c r="BF6" s="35">
        <f>IF(BF7="",NA(),BF7)</f>
        <v>595.12</v>
      </c>
      <c r="BG6" s="35">
        <f t="shared" ref="BG6:BO6" si="7">IF(BG7="",NA(),BG7)</f>
        <v>418.99</v>
      </c>
      <c r="BH6" s="35">
        <f t="shared" si="7"/>
        <v>406.18</v>
      </c>
      <c r="BI6" s="35">
        <f t="shared" si="7"/>
        <v>541.04</v>
      </c>
      <c r="BJ6" s="35">
        <f t="shared" si="7"/>
        <v>672.64</v>
      </c>
      <c r="BK6" s="35">
        <f t="shared" si="7"/>
        <v>1592.72</v>
      </c>
      <c r="BL6" s="35">
        <f t="shared" si="7"/>
        <v>1223.96</v>
      </c>
      <c r="BM6" s="35">
        <f t="shared" si="7"/>
        <v>1269.1500000000001</v>
      </c>
      <c r="BN6" s="35">
        <f t="shared" si="7"/>
        <v>1206.79</v>
      </c>
      <c r="BO6" s="35">
        <f t="shared" si="7"/>
        <v>1258.43</v>
      </c>
      <c r="BP6" s="34" t="str">
        <f>IF(BP7="","",IF(BP7="-","【-】","【"&amp;SUBSTITUTE(TEXT(BP7,"#,##0.00"),"-","△")&amp;"】"))</f>
        <v>【1,260.21】</v>
      </c>
      <c r="BQ6" s="35">
        <f>IF(BQ7="",NA(),BQ7)</f>
        <v>100</v>
      </c>
      <c r="BR6" s="35">
        <f t="shared" ref="BR6:BZ6" si="8">IF(BR7="",NA(),BR7)</f>
        <v>100</v>
      </c>
      <c r="BS6" s="35">
        <f t="shared" si="8"/>
        <v>100</v>
      </c>
      <c r="BT6" s="35">
        <f t="shared" si="8"/>
        <v>99.27</v>
      </c>
      <c r="BU6" s="35">
        <f t="shared" si="8"/>
        <v>98.89</v>
      </c>
      <c r="BV6" s="35">
        <f t="shared" si="8"/>
        <v>53.7</v>
      </c>
      <c r="BW6" s="35">
        <f t="shared" si="8"/>
        <v>61.54</v>
      </c>
      <c r="BX6" s="35">
        <f t="shared" si="8"/>
        <v>63.97</v>
      </c>
      <c r="BY6" s="35">
        <f t="shared" si="8"/>
        <v>71.84</v>
      </c>
      <c r="BZ6" s="35">
        <f t="shared" si="8"/>
        <v>73.36</v>
      </c>
      <c r="CA6" s="34" t="str">
        <f>IF(CA7="","",IF(CA7="-","【-】","【"&amp;SUBSTITUTE(TEXT(CA7,"#,##0.00"),"-","△")&amp;"】"))</f>
        <v>【75.29】</v>
      </c>
      <c r="CB6" s="35">
        <f>IF(CB7="",NA(),CB7)</f>
        <v>152.12</v>
      </c>
      <c r="CC6" s="35">
        <f t="shared" ref="CC6:CK6" si="9">IF(CC7="",NA(),CC7)</f>
        <v>168.84</v>
      </c>
      <c r="CD6" s="35">
        <f t="shared" si="9"/>
        <v>169.91</v>
      </c>
      <c r="CE6" s="35">
        <f t="shared" si="9"/>
        <v>171.43</v>
      </c>
      <c r="CF6" s="35">
        <f t="shared" si="9"/>
        <v>171.04</v>
      </c>
      <c r="CG6" s="35">
        <f t="shared" si="9"/>
        <v>300.35000000000002</v>
      </c>
      <c r="CH6" s="35">
        <f t="shared" si="9"/>
        <v>267.86</v>
      </c>
      <c r="CI6" s="35">
        <f t="shared" si="9"/>
        <v>256.82</v>
      </c>
      <c r="CJ6" s="35">
        <f t="shared" si="9"/>
        <v>228.47</v>
      </c>
      <c r="CK6" s="35">
        <f t="shared" si="9"/>
        <v>224.88</v>
      </c>
      <c r="CL6" s="34" t="str">
        <f>IF(CL7="","",IF(CL7="-","【-】","【"&amp;SUBSTITUTE(TEXT(CL7,"#,##0.00"),"-","△")&amp;"】"))</f>
        <v>【215.41】</v>
      </c>
      <c r="CM6" s="35" t="str">
        <f>IF(CM7="",NA(),CM7)</f>
        <v>-</v>
      </c>
      <c r="CN6" s="35" t="str">
        <f t="shared" ref="CN6:CV6" si="10">IF(CN7="",NA(),CN7)</f>
        <v>-</v>
      </c>
      <c r="CO6" s="35" t="str">
        <f t="shared" si="10"/>
        <v>-</v>
      </c>
      <c r="CP6" s="35" t="str">
        <f t="shared" si="10"/>
        <v>-</v>
      </c>
      <c r="CQ6" s="35" t="str">
        <f t="shared" si="10"/>
        <v>-</v>
      </c>
      <c r="CR6" s="35">
        <f t="shared" si="10"/>
        <v>37.72</v>
      </c>
      <c r="CS6" s="35">
        <f t="shared" si="10"/>
        <v>37.08</v>
      </c>
      <c r="CT6" s="35">
        <f t="shared" si="10"/>
        <v>37.46</v>
      </c>
      <c r="CU6" s="35">
        <f t="shared" si="10"/>
        <v>42.47</v>
      </c>
      <c r="CV6" s="35">
        <f t="shared" si="10"/>
        <v>42.4</v>
      </c>
      <c r="CW6" s="34" t="str">
        <f>IF(CW7="","",IF(CW7="-","【-】","【"&amp;SUBSTITUTE(TEXT(CW7,"#,##0.00"),"-","△")&amp;"】"))</f>
        <v>【42.90】</v>
      </c>
      <c r="CX6" s="35">
        <f>IF(CX7="",NA(),CX7)</f>
        <v>83.73</v>
      </c>
      <c r="CY6" s="35">
        <f t="shared" ref="CY6:DG6" si="11">IF(CY7="",NA(),CY7)</f>
        <v>84.22</v>
      </c>
      <c r="CZ6" s="35">
        <f t="shared" si="11"/>
        <v>84.96</v>
      </c>
      <c r="DA6" s="35">
        <f t="shared" si="11"/>
        <v>87.11</v>
      </c>
      <c r="DB6" s="35">
        <f t="shared" si="11"/>
        <v>87.42</v>
      </c>
      <c r="DC6" s="35">
        <f t="shared" si="11"/>
        <v>68.459999999999994</v>
      </c>
      <c r="DD6" s="35">
        <f t="shared" si="11"/>
        <v>67.22</v>
      </c>
      <c r="DE6" s="35">
        <f t="shared" si="11"/>
        <v>67.459999999999994</v>
      </c>
      <c r="DF6" s="35">
        <f t="shared" si="11"/>
        <v>83.75</v>
      </c>
      <c r="DG6" s="35">
        <f t="shared" si="11"/>
        <v>84.19</v>
      </c>
      <c r="DH6" s="34" t="str">
        <f>IF(DH7="","",IF(DH7="-","【-】","【"&amp;SUBSTITUTE(TEXT(DH7,"#,##0.00"),"-","△")&amp;"】"))</f>
        <v>【84.75】</v>
      </c>
      <c r="DI6" s="35">
        <f>IF(DI7="",NA(),DI7)</f>
        <v>12.83</v>
      </c>
      <c r="DJ6" s="35">
        <f t="shared" ref="DJ6:DR6" si="12">IF(DJ7="",NA(),DJ7)</f>
        <v>14.73</v>
      </c>
      <c r="DK6" s="35">
        <f t="shared" si="12"/>
        <v>16.649999999999999</v>
      </c>
      <c r="DL6" s="35">
        <f t="shared" si="12"/>
        <v>18.489999999999998</v>
      </c>
      <c r="DM6" s="35">
        <f t="shared" si="12"/>
        <v>20.36</v>
      </c>
      <c r="DN6" s="35">
        <f t="shared" si="12"/>
        <v>18.920000000000002</v>
      </c>
      <c r="DO6" s="35">
        <f t="shared" si="12"/>
        <v>14.76</v>
      </c>
      <c r="DP6" s="35">
        <f t="shared" si="12"/>
        <v>15.02</v>
      </c>
      <c r="DQ6" s="35">
        <f t="shared" si="12"/>
        <v>24.68</v>
      </c>
      <c r="DR6" s="35">
        <f t="shared" si="12"/>
        <v>21.36</v>
      </c>
      <c r="DS6" s="34" t="str">
        <f>IF(DS7="","",IF(DS7="-","【-】","【"&amp;SUBSTITUTE(TEXT(DS7,"#,##0.00"),"-","△")&amp;"】"))</f>
        <v>【23.60】</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5">
        <f t="shared" si="13"/>
        <v>8.6199999999999992</v>
      </c>
      <c r="EC6" s="35">
        <f t="shared" si="13"/>
        <v>0.01</v>
      </c>
      <c r="ED6" s="34" t="str">
        <f>IF(ED7="","",IF(ED7="-","【-】","【"&amp;SUBSTITUTE(TEXT(ED7,"#,##0.00"),"-","△")&amp;"】"))</f>
        <v>【0.01】</v>
      </c>
      <c r="EE6" s="34">
        <f>IF(EE7="",NA(),EE7)</f>
        <v>0</v>
      </c>
      <c r="EF6" s="34">
        <f t="shared" ref="EF6:EN6" si="14">IF(EF7="",NA(),EF7)</f>
        <v>0</v>
      </c>
      <c r="EG6" s="34">
        <f t="shared" si="14"/>
        <v>0</v>
      </c>
      <c r="EH6" s="34">
        <f t="shared" si="14"/>
        <v>0</v>
      </c>
      <c r="EI6" s="34">
        <f t="shared" si="14"/>
        <v>0</v>
      </c>
      <c r="EJ6" s="35">
        <f t="shared" si="14"/>
        <v>0.13</v>
      </c>
      <c r="EK6" s="35">
        <f t="shared" si="14"/>
        <v>0.13</v>
      </c>
      <c r="EL6" s="35">
        <f t="shared" si="14"/>
        <v>0.09</v>
      </c>
      <c r="EM6" s="35">
        <f t="shared" si="14"/>
        <v>0.36</v>
      </c>
      <c r="EN6" s="35">
        <f t="shared" si="14"/>
        <v>0.39</v>
      </c>
      <c r="EO6" s="34" t="str">
        <f>IF(EO7="","",IF(EO7="-","【-】","【"&amp;SUBSTITUTE(TEXT(EO7,"#,##0.00"),"-","△")&amp;"】"))</f>
        <v>【0.30】</v>
      </c>
    </row>
    <row r="7" spans="1:148" s="36" customFormat="1" x14ac:dyDescent="0.2">
      <c r="A7" s="28"/>
      <c r="B7" s="37">
        <v>2020</v>
      </c>
      <c r="C7" s="37">
        <v>244414</v>
      </c>
      <c r="D7" s="37">
        <v>46</v>
      </c>
      <c r="E7" s="37">
        <v>17</v>
      </c>
      <c r="F7" s="37">
        <v>4</v>
      </c>
      <c r="G7" s="37">
        <v>0</v>
      </c>
      <c r="H7" s="37" t="s">
        <v>96</v>
      </c>
      <c r="I7" s="37" t="s">
        <v>97</v>
      </c>
      <c r="J7" s="37" t="s">
        <v>98</v>
      </c>
      <c r="K7" s="37" t="s">
        <v>99</v>
      </c>
      <c r="L7" s="37" t="s">
        <v>100</v>
      </c>
      <c r="M7" s="37" t="s">
        <v>101</v>
      </c>
      <c r="N7" s="38" t="s">
        <v>102</v>
      </c>
      <c r="O7" s="38">
        <v>61.29</v>
      </c>
      <c r="P7" s="38">
        <v>44.76</v>
      </c>
      <c r="Q7" s="38">
        <v>98.86</v>
      </c>
      <c r="R7" s="38">
        <v>2750</v>
      </c>
      <c r="S7" s="38">
        <v>14346</v>
      </c>
      <c r="T7" s="38">
        <v>103.06</v>
      </c>
      <c r="U7" s="38">
        <v>139.19999999999999</v>
      </c>
      <c r="V7" s="38">
        <v>6375</v>
      </c>
      <c r="W7" s="38">
        <v>5.16</v>
      </c>
      <c r="X7" s="38">
        <v>1235.47</v>
      </c>
      <c r="Y7" s="38">
        <v>104.96</v>
      </c>
      <c r="Z7" s="38">
        <v>105.77</v>
      </c>
      <c r="AA7" s="38">
        <v>103.78</v>
      </c>
      <c r="AB7" s="38">
        <v>104.15</v>
      </c>
      <c r="AC7" s="38">
        <v>106.05</v>
      </c>
      <c r="AD7" s="38">
        <v>98.04</v>
      </c>
      <c r="AE7" s="38">
        <v>99.91</v>
      </c>
      <c r="AF7" s="38">
        <v>98.03</v>
      </c>
      <c r="AG7" s="38">
        <v>102.73</v>
      </c>
      <c r="AH7" s="38">
        <v>105.78</v>
      </c>
      <c r="AI7" s="38">
        <v>104.83</v>
      </c>
      <c r="AJ7" s="38">
        <v>0</v>
      </c>
      <c r="AK7" s="38">
        <v>0</v>
      </c>
      <c r="AL7" s="38">
        <v>0</v>
      </c>
      <c r="AM7" s="38">
        <v>0</v>
      </c>
      <c r="AN7" s="38">
        <v>0</v>
      </c>
      <c r="AO7" s="38">
        <v>208.1</v>
      </c>
      <c r="AP7" s="38">
        <v>148.76</v>
      </c>
      <c r="AQ7" s="38">
        <v>179.15</v>
      </c>
      <c r="AR7" s="38">
        <v>94.97</v>
      </c>
      <c r="AS7" s="38">
        <v>63.96</v>
      </c>
      <c r="AT7" s="38">
        <v>61.55</v>
      </c>
      <c r="AU7" s="38">
        <v>353.57</v>
      </c>
      <c r="AV7" s="38">
        <v>369.97</v>
      </c>
      <c r="AW7" s="38">
        <v>384.18</v>
      </c>
      <c r="AX7" s="38">
        <v>372.08</v>
      </c>
      <c r="AY7" s="38">
        <v>341.14</v>
      </c>
      <c r="AZ7" s="38">
        <v>75.290000000000006</v>
      </c>
      <c r="BA7" s="38">
        <v>129.05000000000001</v>
      </c>
      <c r="BB7" s="38">
        <v>131.47999999999999</v>
      </c>
      <c r="BC7" s="38">
        <v>47.72</v>
      </c>
      <c r="BD7" s="38">
        <v>44.24</v>
      </c>
      <c r="BE7" s="38">
        <v>45.34</v>
      </c>
      <c r="BF7" s="38">
        <v>595.12</v>
      </c>
      <c r="BG7" s="38">
        <v>418.99</v>
      </c>
      <c r="BH7" s="38">
        <v>406.18</v>
      </c>
      <c r="BI7" s="38">
        <v>541.04</v>
      </c>
      <c r="BJ7" s="38">
        <v>672.64</v>
      </c>
      <c r="BK7" s="38">
        <v>1592.72</v>
      </c>
      <c r="BL7" s="38">
        <v>1223.96</v>
      </c>
      <c r="BM7" s="38">
        <v>1269.1500000000001</v>
      </c>
      <c r="BN7" s="38">
        <v>1206.79</v>
      </c>
      <c r="BO7" s="38">
        <v>1258.43</v>
      </c>
      <c r="BP7" s="38">
        <v>1260.21</v>
      </c>
      <c r="BQ7" s="38">
        <v>100</v>
      </c>
      <c r="BR7" s="38">
        <v>100</v>
      </c>
      <c r="BS7" s="38">
        <v>100</v>
      </c>
      <c r="BT7" s="38">
        <v>99.27</v>
      </c>
      <c r="BU7" s="38">
        <v>98.89</v>
      </c>
      <c r="BV7" s="38">
        <v>53.7</v>
      </c>
      <c r="BW7" s="38">
        <v>61.54</v>
      </c>
      <c r="BX7" s="38">
        <v>63.97</v>
      </c>
      <c r="BY7" s="38">
        <v>71.84</v>
      </c>
      <c r="BZ7" s="38">
        <v>73.36</v>
      </c>
      <c r="CA7" s="38">
        <v>75.290000000000006</v>
      </c>
      <c r="CB7" s="38">
        <v>152.12</v>
      </c>
      <c r="CC7" s="38">
        <v>168.84</v>
      </c>
      <c r="CD7" s="38">
        <v>169.91</v>
      </c>
      <c r="CE7" s="38">
        <v>171.43</v>
      </c>
      <c r="CF7" s="38">
        <v>171.04</v>
      </c>
      <c r="CG7" s="38">
        <v>300.35000000000002</v>
      </c>
      <c r="CH7" s="38">
        <v>267.86</v>
      </c>
      <c r="CI7" s="38">
        <v>256.82</v>
      </c>
      <c r="CJ7" s="38">
        <v>228.47</v>
      </c>
      <c r="CK7" s="38">
        <v>224.88</v>
      </c>
      <c r="CL7" s="38">
        <v>215.41</v>
      </c>
      <c r="CM7" s="38" t="s">
        <v>102</v>
      </c>
      <c r="CN7" s="38" t="s">
        <v>102</v>
      </c>
      <c r="CO7" s="38" t="s">
        <v>102</v>
      </c>
      <c r="CP7" s="38" t="s">
        <v>102</v>
      </c>
      <c r="CQ7" s="38" t="s">
        <v>102</v>
      </c>
      <c r="CR7" s="38">
        <v>37.72</v>
      </c>
      <c r="CS7" s="38">
        <v>37.08</v>
      </c>
      <c r="CT7" s="38">
        <v>37.46</v>
      </c>
      <c r="CU7" s="38">
        <v>42.47</v>
      </c>
      <c r="CV7" s="38">
        <v>42.4</v>
      </c>
      <c r="CW7" s="38">
        <v>42.9</v>
      </c>
      <c r="CX7" s="38">
        <v>83.73</v>
      </c>
      <c r="CY7" s="38">
        <v>84.22</v>
      </c>
      <c r="CZ7" s="38">
        <v>84.96</v>
      </c>
      <c r="DA7" s="38">
        <v>87.11</v>
      </c>
      <c r="DB7" s="38">
        <v>87.42</v>
      </c>
      <c r="DC7" s="38">
        <v>68.459999999999994</v>
      </c>
      <c r="DD7" s="38">
        <v>67.22</v>
      </c>
      <c r="DE7" s="38">
        <v>67.459999999999994</v>
      </c>
      <c r="DF7" s="38">
        <v>83.75</v>
      </c>
      <c r="DG7" s="38">
        <v>84.19</v>
      </c>
      <c r="DH7" s="38">
        <v>84.75</v>
      </c>
      <c r="DI7" s="38">
        <v>12.83</v>
      </c>
      <c r="DJ7" s="38">
        <v>14.73</v>
      </c>
      <c r="DK7" s="38">
        <v>16.649999999999999</v>
      </c>
      <c r="DL7" s="38">
        <v>18.489999999999998</v>
      </c>
      <c r="DM7" s="38">
        <v>20.36</v>
      </c>
      <c r="DN7" s="38">
        <v>18.920000000000002</v>
      </c>
      <c r="DO7" s="38">
        <v>14.76</v>
      </c>
      <c r="DP7" s="38">
        <v>15.02</v>
      </c>
      <c r="DQ7" s="38">
        <v>24.68</v>
      </c>
      <c r="DR7" s="38">
        <v>21.36</v>
      </c>
      <c r="DS7" s="38">
        <v>23.6</v>
      </c>
      <c r="DT7" s="38">
        <v>0</v>
      </c>
      <c r="DU7" s="38">
        <v>0</v>
      </c>
      <c r="DV7" s="38">
        <v>0</v>
      </c>
      <c r="DW7" s="38">
        <v>0</v>
      </c>
      <c r="DX7" s="38">
        <v>0</v>
      </c>
      <c r="DY7" s="38">
        <v>0</v>
      </c>
      <c r="DZ7" s="38">
        <v>0</v>
      </c>
      <c r="EA7" s="38">
        <v>0</v>
      </c>
      <c r="EB7" s="38">
        <v>8.6199999999999992</v>
      </c>
      <c r="EC7" s="38">
        <v>0.01</v>
      </c>
      <c r="ED7" s="38">
        <v>0.01</v>
      </c>
      <c r="EE7" s="38">
        <v>0</v>
      </c>
      <c r="EF7" s="38">
        <v>0</v>
      </c>
      <c r="EG7" s="38">
        <v>0</v>
      </c>
      <c r="EH7" s="38">
        <v>0</v>
      </c>
      <c r="EI7" s="38">
        <v>0</v>
      </c>
      <c r="EJ7" s="38">
        <v>0.13</v>
      </c>
      <c r="EK7" s="38">
        <v>0.13</v>
      </c>
      <c r="EL7" s="38">
        <v>0.09</v>
      </c>
      <c r="EM7" s="38">
        <v>0.36</v>
      </c>
      <c r="EN7" s="38">
        <v>0.39</v>
      </c>
      <c r="EO7" s="38">
        <v>0.3</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2">
      <c r="B11">
        <v>4</v>
      </c>
      <c r="C11">
        <v>3</v>
      </c>
      <c r="D11">
        <v>2</v>
      </c>
      <c r="E11">
        <v>1</v>
      </c>
      <c r="F11">
        <v>0</v>
      </c>
      <c r="G11" t="s">
        <v>108</v>
      </c>
    </row>
    <row r="12" spans="1:148" x14ac:dyDescent="0.2">
      <c r="B12">
        <v>1</v>
      </c>
      <c r="C12">
        <v>1</v>
      </c>
      <c r="D12">
        <v>1</v>
      </c>
      <c r="E12">
        <v>1</v>
      </c>
      <c r="F12">
        <v>2</v>
      </c>
      <c r="G12" t="s">
        <v>109</v>
      </c>
    </row>
    <row r="13" spans="1:148" x14ac:dyDescent="0.2">
      <c r="B13" t="s">
        <v>110</v>
      </c>
      <c r="C13" t="s">
        <v>111</v>
      </c>
      <c r="D13" t="s">
        <v>110</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2022-02-14T05:29:12Z</cp:lastPrinted>
  <dcterms:created xsi:type="dcterms:W3CDTF">2021-12-03T07:25:17Z</dcterms:created>
  <dcterms:modified xsi:type="dcterms:W3CDTF">2022-02-14T05:29:14Z</dcterms:modified>
  <cp:category/>
</cp:coreProperties>
</file>